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ERSONAL ADMINISTRATIVO" sheetId="18" r:id="rId1"/>
  </sheets>
  <definedNames>
    <definedName name="Tabisr">#REF!</definedName>
    <definedName name="Tabsub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5" i="18" l="1"/>
  <c r="H435" i="18" s="1"/>
  <c r="H434" i="18"/>
  <c r="F433" i="18"/>
  <c r="H433" i="18" s="1"/>
  <c r="F432" i="18"/>
  <c r="H432" i="18" s="1"/>
  <c r="F431" i="18"/>
  <c r="H431" i="18" s="1"/>
  <c r="F430" i="18"/>
  <c r="H430" i="18" s="1"/>
  <c r="F429" i="18"/>
  <c r="H429" i="18" s="1"/>
  <c r="F428" i="18"/>
  <c r="H428" i="18" s="1"/>
  <c r="F427" i="18"/>
  <c r="H427" i="18" s="1"/>
  <c r="F426" i="18"/>
  <c r="H426" i="18" s="1"/>
  <c r="F425" i="18"/>
  <c r="H425" i="18" s="1"/>
  <c r="F424" i="18"/>
  <c r="H424" i="18" s="1"/>
  <c r="F423" i="18"/>
  <c r="H423" i="18" s="1"/>
  <c r="F422" i="18"/>
  <c r="H422" i="18" s="1"/>
  <c r="F421" i="18"/>
  <c r="H421" i="18" s="1"/>
  <c r="F420" i="18"/>
  <c r="H420" i="18" s="1"/>
  <c r="F419" i="18"/>
  <c r="H419" i="18" s="1"/>
  <c r="H418" i="18"/>
  <c r="H417" i="18"/>
  <c r="H416" i="18"/>
  <c r="H415" i="18"/>
  <c r="F415" i="18"/>
  <c r="D414" i="18"/>
  <c r="F414" i="18" s="1"/>
  <c r="H414" i="18" s="1"/>
  <c r="D413" i="18"/>
  <c r="F413" i="18" s="1"/>
  <c r="H413" i="18" s="1"/>
  <c r="D412" i="18"/>
  <c r="F412" i="18" s="1"/>
  <c r="H412" i="18" s="1"/>
  <c r="F411" i="18"/>
  <c r="H411" i="18" s="1"/>
  <c r="F410" i="18"/>
  <c r="H410" i="18" s="1"/>
  <c r="F409" i="18"/>
  <c r="H409" i="18" s="1"/>
  <c r="F408" i="18"/>
  <c r="H408" i="18" s="1"/>
  <c r="F407" i="18"/>
  <c r="H407" i="18" s="1"/>
  <c r="F406" i="18"/>
  <c r="H406" i="18" s="1"/>
  <c r="F405" i="18"/>
  <c r="H405" i="18" s="1"/>
  <c r="F404" i="18"/>
  <c r="H404" i="18" s="1"/>
  <c r="F403" i="18"/>
  <c r="H403" i="18" s="1"/>
  <c r="H402" i="18"/>
  <c r="F401" i="18"/>
  <c r="H401" i="18" s="1"/>
  <c r="F400" i="18"/>
  <c r="H400" i="18" s="1"/>
  <c r="F399" i="18"/>
  <c r="H399" i="18" s="1"/>
  <c r="H398" i="18"/>
  <c r="F398" i="18"/>
  <c r="H397" i="18"/>
  <c r="F397" i="18"/>
  <c r="G393" i="18"/>
  <c r="F392" i="18"/>
  <c r="H392" i="18" s="1"/>
  <c r="F391" i="18"/>
  <c r="H391" i="18" s="1"/>
  <c r="H393" i="18" s="1"/>
  <c r="G387" i="18"/>
  <c r="F386" i="18"/>
  <c r="H386" i="18" s="1"/>
  <c r="D385" i="18"/>
  <c r="F385" i="18" s="1"/>
  <c r="H385" i="18" s="1"/>
  <c r="F384" i="18"/>
  <c r="H384" i="18" s="1"/>
  <c r="F383" i="18"/>
  <c r="H383" i="18" s="1"/>
  <c r="F382" i="18"/>
  <c r="H382" i="18" s="1"/>
  <c r="F381" i="18"/>
  <c r="H381" i="18" s="1"/>
  <c r="D380" i="18"/>
  <c r="F380" i="18" s="1"/>
  <c r="G375" i="18"/>
  <c r="D373" i="18"/>
  <c r="F373" i="18" s="1"/>
  <c r="H373" i="18" s="1"/>
  <c r="F372" i="18"/>
  <c r="H372" i="18" s="1"/>
  <c r="D371" i="18"/>
  <c r="F371" i="18" s="1"/>
  <c r="G366" i="18"/>
  <c r="F365" i="18"/>
  <c r="H365" i="18" s="1"/>
  <c r="F364" i="18"/>
  <c r="H364" i="18" s="1"/>
  <c r="D363" i="18"/>
  <c r="F363" i="18" s="1"/>
  <c r="H363" i="18" s="1"/>
  <c r="D362" i="18"/>
  <c r="F362" i="18" s="1"/>
  <c r="H362" i="18" s="1"/>
  <c r="D361" i="18"/>
  <c r="F361" i="18" s="1"/>
  <c r="G357" i="18"/>
  <c r="F356" i="18"/>
  <c r="H356" i="18" s="1"/>
  <c r="F355" i="18"/>
  <c r="H355" i="18" s="1"/>
  <c r="D354" i="18"/>
  <c r="F354" i="18" s="1"/>
  <c r="G350" i="18"/>
  <c r="F349" i="18"/>
  <c r="H349" i="18" s="1"/>
  <c r="H348" i="18"/>
  <c r="F347" i="18"/>
  <c r="H347" i="18" s="1"/>
  <c r="F346" i="18"/>
  <c r="H346" i="18" s="1"/>
  <c r="H345" i="18"/>
  <c r="D344" i="18"/>
  <c r="F344" i="18" s="1"/>
  <c r="H344" i="18" s="1"/>
  <c r="D343" i="18"/>
  <c r="F343" i="18" s="1"/>
  <c r="F350" i="18" s="1"/>
  <c r="G339" i="18"/>
  <c r="F338" i="18"/>
  <c r="H338" i="18" s="1"/>
  <c r="F337" i="18"/>
  <c r="H337" i="18" s="1"/>
  <c r="F336" i="18"/>
  <c r="H336" i="18" s="1"/>
  <c r="F335" i="18"/>
  <c r="H335" i="18" s="1"/>
  <c r="F334" i="18"/>
  <c r="H334" i="18" s="1"/>
  <c r="F333" i="18"/>
  <c r="H333" i="18" s="1"/>
  <c r="F332" i="18"/>
  <c r="H332" i="18" s="1"/>
  <c r="F331" i="18"/>
  <c r="H331" i="18" s="1"/>
  <c r="F330" i="18"/>
  <c r="H330" i="18" s="1"/>
  <c r="F329" i="18"/>
  <c r="H329" i="18" s="1"/>
  <c r="F328" i="18"/>
  <c r="H328" i="18" s="1"/>
  <c r="F327" i="18"/>
  <c r="H327" i="18" s="1"/>
  <c r="F326" i="18"/>
  <c r="H326" i="18" s="1"/>
  <c r="H325" i="18"/>
  <c r="F324" i="18"/>
  <c r="H324" i="18" s="1"/>
  <c r="H323" i="18"/>
  <c r="F322" i="18"/>
  <c r="H322" i="18" s="1"/>
  <c r="F321" i="18"/>
  <c r="H321" i="18" s="1"/>
  <c r="F320" i="18"/>
  <c r="H320" i="18" s="1"/>
  <c r="F319" i="18"/>
  <c r="H319" i="18" s="1"/>
  <c r="F318" i="18"/>
  <c r="H318" i="18" s="1"/>
  <c r="G314" i="18"/>
  <c r="F313" i="18"/>
  <c r="H313" i="18" s="1"/>
  <c r="F312" i="18"/>
  <c r="H312" i="18" s="1"/>
  <c r="F311" i="18"/>
  <c r="H311" i="18" s="1"/>
  <c r="F310" i="18"/>
  <c r="H310" i="18" s="1"/>
  <c r="H309" i="18"/>
  <c r="F309" i="18"/>
  <c r="H308" i="18"/>
  <c r="F308" i="18"/>
  <c r="H307" i="18"/>
  <c r="F307" i="18"/>
  <c r="F314" i="18" s="1"/>
  <c r="G303" i="18"/>
  <c r="F302" i="18"/>
  <c r="H302" i="18" s="1"/>
  <c r="F301" i="18"/>
  <c r="H301" i="18" s="1"/>
  <c r="H303" i="18" s="1"/>
  <c r="G296" i="18"/>
  <c r="H295" i="18"/>
  <c r="F295" i="18"/>
  <c r="H294" i="18"/>
  <c r="H296" i="18" s="1"/>
  <c r="F294" i="18"/>
  <c r="F296" i="18" s="1"/>
  <c r="G290" i="18"/>
  <c r="F289" i="18"/>
  <c r="H289" i="18" s="1"/>
  <c r="F288" i="18"/>
  <c r="H288" i="18" s="1"/>
  <c r="F287" i="18"/>
  <c r="H287" i="18" s="1"/>
  <c r="F286" i="18"/>
  <c r="H286" i="18" s="1"/>
  <c r="F285" i="18"/>
  <c r="H285" i="18" s="1"/>
  <c r="H284" i="18"/>
  <c r="F284" i="18"/>
  <c r="H283" i="18"/>
  <c r="F283" i="18"/>
  <c r="H282" i="18"/>
  <c r="F282" i="18"/>
  <c r="H281" i="18"/>
  <c r="F281" i="18"/>
  <c r="H280" i="18"/>
  <c r="F280" i="18"/>
  <c r="H279" i="18"/>
  <c r="F279" i="18"/>
  <c r="H278" i="18"/>
  <c r="F278" i="18"/>
  <c r="H277" i="18"/>
  <c r="F277" i="18"/>
  <c r="H276" i="18"/>
  <c r="F276" i="18"/>
  <c r="H275" i="18"/>
  <c r="F275" i="18"/>
  <c r="H274" i="18"/>
  <c r="F274" i="18"/>
  <c r="H273" i="18"/>
  <c r="F273" i="18"/>
  <c r="H272" i="18"/>
  <c r="F271" i="18"/>
  <c r="H271" i="18" s="1"/>
  <c r="F270" i="18"/>
  <c r="H270" i="18" s="1"/>
  <c r="F269" i="18"/>
  <c r="H269" i="18" s="1"/>
  <c r="F268" i="18"/>
  <c r="H268" i="18" s="1"/>
  <c r="D268" i="18"/>
  <c r="H267" i="18"/>
  <c r="F267" i="18"/>
  <c r="D266" i="18"/>
  <c r="F266" i="18" s="1"/>
  <c r="H266" i="18" s="1"/>
  <c r="F265" i="18"/>
  <c r="H265" i="18" s="1"/>
  <c r="F264" i="18"/>
  <c r="H264" i="18" s="1"/>
  <c r="D264" i="18"/>
  <c r="H263" i="18"/>
  <c r="F263" i="18"/>
  <c r="H262" i="18"/>
  <c r="F262" i="18"/>
  <c r="H261" i="18"/>
  <c r="F261" i="18"/>
  <c r="H260" i="18"/>
  <c r="F260" i="18"/>
  <c r="H259" i="18"/>
  <c r="F259" i="18"/>
  <c r="H258" i="18"/>
  <c r="F258" i="18"/>
  <c r="H257" i="18"/>
  <c r="F257" i="18"/>
  <c r="H256" i="18"/>
  <c r="F256" i="18"/>
  <c r="H255" i="18"/>
  <c r="F255" i="18"/>
  <c r="H254" i="18"/>
  <c r="F254" i="18"/>
  <c r="H253" i="18"/>
  <c r="F253" i="18"/>
  <c r="H252" i="18"/>
  <c r="F252" i="18"/>
  <c r="H251" i="18"/>
  <c r="F250" i="18"/>
  <c r="H250" i="18" s="1"/>
  <c r="F249" i="18"/>
  <c r="H249" i="18" s="1"/>
  <c r="F248" i="18"/>
  <c r="H248" i="18" s="1"/>
  <c r="F247" i="18"/>
  <c r="H247" i="18" s="1"/>
  <c r="H290" i="18" s="1"/>
  <c r="G243" i="18"/>
  <c r="H242" i="18"/>
  <c r="F242" i="18"/>
  <c r="H241" i="18"/>
  <c r="F241" i="18"/>
  <c r="H240" i="18"/>
  <c r="F240" i="18"/>
  <c r="H239" i="18"/>
  <c r="F239" i="18"/>
  <c r="H238" i="18"/>
  <c r="F238" i="18"/>
  <c r="H237" i="18"/>
  <c r="F237" i="18"/>
  <c r="H236" i="18"/>
  <c r="F236" i="18"/>
  <c r="H235" i="18"/>
  <c r="H243" i="18" s="1"/>
  <c r="F235" i="18"/>
  <c r="F243" i="18" s="1"/>
  <c r="G230" i="18"/>
  <c r="F229" i="18"/>
  <c r="H228" i="18"/>
  <c r="F227" i="18"/>
  <c r="H227" i="18" s="1"/>
  <c r="F226" i="18"/>
  <c r="H226" i="18" s="1"/>
  <c r="F225" i="18"/>
  <c r="H225" i="18" s="1"/>
  <c r="G220" i="18"/>
  <c r="D219" i="18"/>
  <c r="F219" i="18" s="1"/>
  <c r="F220" i="18" s="1"/>
  <c r="G215" i="18"/>
  <c r="F214" i="18"/>
  <c r="H214" i="18" s="1"/>
  <c r="F213" i="18"/>
  <c r="H212" i="18"/>
  <c r="F211" i="18"/>
  <c r="H211" i="18" s="1"/>
  <c r="F210" i="18"/>
  <c r="H210" i="18" s="1"/>
  <c r="F209" i="18"/>
  <c r="H209" i="18" s="1"/>
  <c r="G205" i="18"/>
  <c r="F204" i="18"/>
  <c r="H204" i="18" s="1"/>
  <c r="F203" i="18"/>
  <c r="H203" i="18" s="1"/>
  <c r="D202" i="18"/>
  <c r="F202" i="18" s="1"/>
  <c r="H202" i="18" s="1"/>
  <c r="F201" i="18"/>
  <c r="H201" i="18" s="1"/>
  <c r="H200" i="18"/>
  <c r="F199" i="18"/>
  <c r="H199" i="18" s="1"/>
  <c r="F198" i="18"/>
  <c r="H198" i="18" s="1"/>
  <c r="F197" i="18"/>
  <c r="H197" i="18" s="1"/>
  <c r="F196" i="18"/>
  <c r="H196" i="18" s="1"/>
  <c r="F195" i="18"/>
  <c r="G191" i="18"/>
  <c r="F190" i="18"/>
  <c r="H190" i="18" s="1"/>
  <c r="F189" i="18"/>
  <c r="H189" i="18" s="1"/>
  <c r="H188" i="18"/>
  <c r="F187" i="18"/>
  <c r="H187" i="18" s="1"/>
  <c r="F186" i="18"/>
  <c r="H186" i="18" s="1"/>
  <c r="F185" i="18"/>
  <c r="H185" i="18" s="1"/>
  <c r="F184" i="18"/>
  <c r="H184" i="18" s="1"/>
  <c r="F183" i="18"/>
  <c r="H183" i="18" s="1"/>
  <c r="F182" i="18"/>
  <c r="G177" i="18"/>
  <c r="F176" i="18"/>
  <c r="H176" i="18" s="1"/>
  <c r="F175" i="18"/>
  <c r="H175" i="18" s="1"/>
  <c r="F174" i="18"/>
  <c r="H174" i="18" s="1"/>
  <c r="H173" i="18"/>
  <c r="F172" i="18"/>
  <c r="H172" i="18" s="1"/>
  <c r="F171" i="18"/>
  <c r="H171" i="18" s="1"/>
  <c r="F170" i="18"/>
  <c r="H170" i="18" s="1"/>
  <c r="F169" i="18"/>
  <c r="H169" i="18" s="1"/>
  <c r="F168" i="18"/>
  <c r="H168" i="18" s="1"/>
  <c r="F167" i="18"/>
  <c r="F177" i="18" s="1"/>
  <c r="G163" i="18"/>
  <c r="F162" i="18"/>
  <c r="H162" i="18" s="1"/>
  <c r="H161" i="18"/>
  <c r="F161" i="18"/>
  <c r="H160" i="18"/>
  <c r="F160" i="18"/>
  <c r="F163" i="18" s="1"/>
  <c r="G156" i="18"/>
  <c r="F155" i="18"/>
  <c r="H155" i="18" s="1"/>
  <c r="F154" i="18"/>
  <c r="H154" i="18" s="1"/>
  <c r="F153" i="18"/>
  <c r="G149" i="18"/>
  <c r="F148" i="18"/>
  <c r="H148" i="18" s="1"/>
  <c r="F147" i="18"/>
  <c r="H147" i="18" s="1"/>
  <c r="F146" i="18"/>
  <c r="H146" i="18" s="1"/>
  <c r="F145" i="18"/>
  <c r="H145" i="18" s="1"/>
  <c r="F144" i="18"/>
  <c r="H144" i="18" s="1"/>
  <c r="F143" i="18"/>
  <c r="H143" i="18" s="1"/>
  <c r="F142" i="18"/>
  <c r="H142" i="18" s="1"/>
  <c r="F141" i="18"/>
  <c r="F149" i="18" s="1"/>
  <c r="G137" i="18"/>
  <c r="F136" i="18"/>
  <c r="H136" i="18" s="1"/>
  <c r="F135" i="18"/>
  <c r="H135" i="18" s="1"/>
  <c r="F134" i="18"/>
  <c r="H134" i="18" s="1"/>
  <c r="F133" i="18"/>
  <c r="H133" i="18" s="1"/>
  <c r="F132" i="18"/>
  <c r="H132" i="18" s="1"/>
  <c r="D131" i="18"/>
  <c r="F131" i="18" s="1"/>
  <c r="H131" i="18" s="1"/>
  <c r="F130" i="18"/>
  <c r="H130" i="18" s="1"/>
  <c r="F129" i="18"/>
  <c r="H129" i="18" s="1"/>
  <c r="F128" i="18"/>
  <c r="H128" i="18" s="1"/>
  <c r="F127" i="18"/>
  <c r="H127" i="18" s="1"/>
  <c r="F126" i="18"/>
  <c r="H126" i="18" s="1"/>
  <c r="F125" i="18"/>
  <c r="H125" i="18" s="1"/>
  <c r="G121" i="18"/>
  <c r="F120" i="18"/>
  <c r="H120" i="18" s="1"/>
  <c r="F119" i="18"/>
  <c r="H119" i="18" s="1"/>
  <c r="F118" i="18"/>
  <c r="H118" i="18" s="1"/>
  <c r="F117" i="18"/>
  <c r="H117" i="18" s="1"/>
  <c r="F116" i="18"/>
  <c r="H116" i="18" s="1"/>
  <c r="F115" i="18"/>
  <c r="F121" i="18" s="1"/>
  <c r="G111" i="18"/>
  <c r="F110" i="18"/>
  <c r="H110" i="18" s="1"/>
  <c r="F109" i="18"/>
  <c r="H109" i="18" s="1"/>
  <c r="F108" i="18"/>
  <c r="H108" i="18" s="1"/>
  <c r="F107" i="18"/>
  <c r="F111" i="18" s="1"/>
  <c r="G103" i="18"/>
  <c r="F102" i="18"/>
  <c r="H102" i="18" s="1"/>
  <c r="F101" i="18"/>
  <c r="H101" i="18" s="1"/>
  <c r="F100" i="18"/>
  <c r="F103" i="18" s="1"/>
  <c r="G96" i="18"/>
  <c r="F95" i="18"/>
  <c r="H95" i="18" s="1"/>
  <c r="F94" i="18"/>
  <c r="G91" i="18"/>
  <c r="F90" i="18"/>
  <c r="H90" i="18" s="1"/>
  <c r="F89" i="18"/>
  <c r="F91" i="18" s="1"/>
  <c r="G85" i="18"/>
  <c r="D84" i="18"/>
  <c r="F84" i="18" s="1"/>
  <c r="H84" i="18" s="1"/>
  <c r="D83" i="18"/>
  <c r="F83" i="18" s="1"/>
  <c r="G79" i="18"/>
  <c r="F78" i="18"/>
  <c r="H78" i="18" s="1"/>
  <c r="F77" i="18"/>
  <c r="H77" i="18" s="1"/>
  <c r="F76" i="18"/>
  <c r="H76" i="18" s="1"/>
  <c r="F75" i="18"/>
  <c r="H75" i="18" s="1"/>
  <c r="F74" i="18"/>
  <c r="H74" i="18" s="1"/>
  <c r="F73" i="18"/>
  <c r="H73" i="18" s="1"/>
  <c r="F72" i="18"/>
  <c r="H72" i="18" s="1"/>
  <c r="F71" i="18"/>
  <c r="H71" i="18" s="1"/>
  <c r="F66" i="18"/>
  <c r="H66" i="18" s="1"/>
  <c r="D65" i="18"/>
  <c r="F65" i="18" s="1"/>
  <c r="H65" i="18" s="1"/>
  <c r="F64" i="18"/>
  <c r="H64" i="18" s="1"/>
  <c r="F63" i="18"/>
  <c r="H63" i="18" s="1"/>
  <c r="G59" i="18"/>
  <c r="F58" i="18"/>
  <c r="H58" i="18" s="1"/>
  <c r="F57" i="18"/>
  <c r="H57" i="18" s="1"/>
  <c r="F56" i="18"/>
  <c r="F59" i="18" s="1"/>
  <c r="F51" i="18"/>
  <c r="H51" i="18" s="1"/>
  <c r="F50" i="18"/>
  <c r="H50" i="18" s="1"/>
  <c r="D49" i="18"/>
  <c r="F49" i="18" s="1"/>
  <c r="F48" i="18"/>
  <c r="H48" i="18" s="1"/>
  <c r="G44" i="18"/>
  <c r="F43" i="18"/>
  <c r="H43" i="18" s="1"/>
  <c r="F42" i="18"/>
  <c r="H42" i="18" s="1"/>
  <c r="F41" i="18"/>
  <c r="H41" i="18" s="1"/>
  <c r="F40" i="18"/>
  <c r="H40" i="18" s="1"/>
  <c r="F39" i="18"/>
  <c r="H39" i="18" s="1"/>
  <c r="F38" i="18"/>
  <c r="H38" i="18" s="1"/>
  <c r="F37" i="18"/>
  <c r="F44" i="18" s="1"/>
  <c r="G33" i="18"/>
  <c r="F32" i="18"/>
  <c r="H32" i="18" s="1"/>
  <c r="F31" i="18"/>
  <c r="H31" i="18" s="1"/>
  <c r="F30" i="18"/>
  <c r="H30" i="18" s="1"/>
  <c r="F29" i="18"/>
  <c r="H29" i="18" s="1"/>
  <c r="F28" i="18"/>
  <c r="H28" i="18" s="1"/>
  <c r="F27" i="18"/>
  <c r="H27" i="18" s="1"/>
  <c r="F26" i="18"/>
  <c r="F33" i="18" s="1"/>
  <c r="G22" i="18"/>
  <c r="F21" i="18"/>
  <c r="H21" i="18" s="1"/>
  <c r="H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12" i="18"/>
  <c r="F12" i="18"/>
  <c r="H11" i="18"/>
  <c r="H22" i="18" s="1"/>
  <c r="F11" i="18"/>
  <c r="F22" i="18" s="1"/>
  <c r="F156" i="18" l="1"/>
  <c r="F191" i="18"/>
  <c r="F215" i="18"/>
  <c r="F52" i="18"/>
  <c r="F96" i="18"/>
  <c r="H163" i="18"/>
  <c r="H107" i="18"/>
  <c r="H111" i="18" s="1"/>
  <c r="H141" i="18"/>
  <c r="H149" i="18" s="1"/>
  <c r="F230" i="18"/>
  <c r="F436" i="18"/>
  <c r="H26" i="18"/>
  <c r="H33" i="18" s="1"/>
  <c r="H94" i="18"/>
  <c r="H96" i="18" s="1"/>
  <c r="F137" i="18"/>
  <c r="F205" i="18"/>
  <c r="H314" i="18"/>
  <c r="H339" i="18"/>
  <c r="H436" i="18"/>
  <c r="H37" i="18"/>
  <c r="H44" i="18" s="1"/>
  <c r="H49" i="18"/>
  <c r="H52" i="18" s="1"/>
  <c r="H56" i="18"/>
  <c r="H59" i="18" s="1"/>
  <c r="F79" i="18"/>
  <c r="F85" i="18"/>
  <c r="H137" i="18"/>
  <c r="H79" i="18"/>
  <c r="H83" i="18"/>
  <c r="H85" i="18" s="1"/>
  <c r="H89" i="18"/>
  <c r="H91" i="18" s="1"/>
  <c r="H100" i="18"/>
  <c r="H103" i="18" s="1"/>
  <c r="H115" i="18"/>
  <c r="H121" i="18" s="1"/>
  <c r="H153" i="18"/>
  <c r="H156" i="18" s="1"/>
  <c r="H167" i="18"/>
  <c r="H177" i="18" s="1"/>
  <c r="H182" i="18"/>
  <c r="H191" i="18" s="1"/>
  <c r="H195" i="18"/>
  <c r="H205" i="18" s="1"/>
  <c r="H213" i="18"/>
  <c r="H215" i="18" s="1"/>
  <c r="H219" i="18"/>
  <c r="H220" i="18" s="1"/>
  <c r="H229" i="18"/>
  <c r="H230" i="18" s="1"/>
  <c r="F357" i="18"/>
  <c r="H354" i="18"/>
  <c r="H357" i="18" s="1"/>
  <c r="F366" i="18"/>
  <c r="H361" i="18"/>
  <c r="H366" i="18" s="1"/>
  <c r="F387" i="18"/>
  <c r="F290" i="18"/>
  <c r="F375" i="18"/>
  <c r="H371" i="18"/>
  <c r="H375" i="18" s="1"/>
  <c r="G438" i="18"/>
  <c r="F303" i="18"/>
  <c r="F339" i="18"/>
  <c r="F393" i="18"/>
  <c r="F438" i="18" s="1"/>
  <c r="H343" i="18"/>
  <c r="H350" i="18" s="1"/>
  <c r="H380" i="18"/>
  <c r="H387" i="18" s="1"/>
  <c r="H438" i="18" s="1"/>
</calcChain>
</file>

<file path=xl/sharedStrings.xml><?xml version="1.0" encoding="utf-8"?>
<sst xmlns="http://schemas.openxmlformats.org/spreadsheetml/2006/main" count="889" uniqueCount="446">
  <si>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</si>
  <si>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</si>
  <si>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</si>
  <si>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</si>
  <si>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</si>
  <si>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</si>
  <si>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</si>
  <si>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</si>
  <si>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</si>
  <si>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</si>
  <si>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</si>
  <si>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</si>
  <si>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</si>
  <si>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</si>
  <si>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</si>
  <si>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</si>
  <si>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</si>
  <si>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</si>
  <si>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</si>
  <si>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</si>
  <si>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</si>
  <si>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</si>
  <si>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</si>
  <si>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</si>
  <si>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</si>
  <si>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</si>
  <si>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</si>
  <si>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</si>
  <si>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</si>
  <si>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</si>
  <si>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</si>
  <si>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</si>
  <si>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RAUL ANTONIO CARDENAS IBARRA</t>
  </si>
  <si>
    <t>LUIS SOLIS BRAVO</t>
  </si>
  <si>
    <t>JOAQUIN SOLIS MARTINEZ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</si>
  <si>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</si>
  <si>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</si>
  <si>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</si>
  <si>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</si>
  <si>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</si>
  <si>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</si>
  <si>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</si>
  <si>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</si>
  <si>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</si>
  <si>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</si>
  <si>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</si>
  <si>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</si>
  <si>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</si>
  <si>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</si>
  <si>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</si>
  <si>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</si>
  <si>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</si>
  <si>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</si>
  <si>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</si>
  <si>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Nº  EMP.</t>
  </si>
  <si>
    <t>LUIS FELIPE FLORES LOPEZ</t>
  </si>
  <si>
    <t>RUBEN PLACITO JOYA</t>
  </si>
  <si>
    <t>LUIS ANTONIO  HERNANDEZ JOYA</t>
  </si>
  <si>
    <t>JOHN ALEJANDRO ROMERO CHAVEZ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</si>
  <si>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</si>
  <si>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</si>
  <si>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</si>
  <si>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</si>
  <si>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</si>
  <si>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</si>
  <si>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</si>
  <si>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</si>
  <si>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</si>
  <si>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</si>
  <si>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</si>
  <si>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</si>
  <si>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</si>
  <si>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</si>
  <si>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</si>
  <si>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</si>
  <si>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</si>
  <si>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</si>
  <si>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</si>
  <si>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</si>
  <si>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</si>
  <si>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</si>
  <si>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</si>
  <si>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</si>
  <si>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</si>
  <si>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</si>
  <si>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</si>
  <si>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</si>
  <si>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</si>
  <si>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</si>
  <si>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</si>
  <si>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</si>
  <si>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</si>
  <si>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</si>
  <si>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</si>
  <si>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</si>
  <si>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</si>
  <si>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</si>
  <si>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</si>
  <si>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</si>
  <si>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</si>
  <si>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</si>
  <si>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</si>
  <si>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</si>
  <si>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</si>
  <si>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</si>
  <si>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</si>
  <si>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</si>
  <si>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</si>
  <si>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</si>
  <si>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</si>
  <si>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</si>
  <si>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</si>
  <si>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</si>
  <si>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</si>
  <si>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</si>
  <si>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</si>
  <si>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</si>
  <si>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</si>
  <si>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</si>
  <si>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</si>
  <si>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</si>
  <si>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</si>
  <si>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</si>
  <si>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</si>
  <si>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</si>
  <si>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</si>
  <si>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</si>
  <si>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</si>
  <si>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</si>
  <si>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</si>
  <si>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</si>
  <si>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</si>
  <si>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</si>
  <si>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</si>
  <si>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</si>
  <si>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</si>
  <si>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</si>
  <si>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</si>
  <si>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</si>
  <si>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</si>
  <si>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</si>
  <si>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</si>
  <si>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</si>
  <si>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</si>
  <si>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</si>
  <si>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</si>
  <si>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</si>
  <si>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</si>
  <si>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</si>
  <si>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</si>
  <si>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</si>
  <si>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</si>
  <si>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</si>
  <si>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</si>
  <si>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</si>
  <si>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</si>
  <si>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</si>
  <si>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</si>
  <si>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</si>
  <si>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</si>
  <si>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</si>
  <si>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</si>
  <si>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</si>
  <si>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</si>
  <si>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</si>
  <si>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</si>
  <si>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</si>
  <si>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</si>
  <si>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</si>
  <si>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</si>
  <si>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</si>
  <si>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</si>
  <si>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</si>
  <si>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</si>
  <si>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</si>
  <si>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</si>
  <si>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</si>
  <si>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</si>
  <si>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</si>
  <si>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</si>
  <si>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</si>
  <si>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</si>
  <si>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</si>
  <si>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</si>
  <si>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</si>
  <si>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</si>
  <si>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</si>
  <si>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</si>
  <si>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</si>
  <si>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</si>
  <si>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</si>
  <si>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</si>
  <si>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</si>
  <si>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</si>
  <si>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</si>
  <si>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</si>
  <si>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</si>
  <si>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</si>
  <si>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</si>
  <si>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</si>
  <si>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</si>
  <si>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</si>
  <si>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</si>
  <si>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</si>
  <si>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</si>
  <si>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</si>
  <si>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</si>
  <si>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</si>
  <si>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</si>
  <si>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</si>
  <si>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EDSON OSVALDO CASITLLON MORA</t>
  </si>
  <si>
    <t>PLAZA VACANTE</t>
  </si>
  <si>
    <t>ALEXIS IVAN RODRIGUEZ ORTEGA</t>
  </si>
  <si>
    <t>JESUS JOYA DAVILA</t>
  </si>
  <si>
    <t>CINTHIA NAZARET AMARAL ESQUIVEL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</si>
  <si>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</si>
  <si>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</si>
  <si>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</si>
  <si>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</si>
  <si>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</si>
  <si>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</si>
  <si>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</si>
  <si>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</si>
  <si>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</si>
  <si>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</si>
  <si>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SERGIO SOTO ALVAREZ</t>
  </si>
  <si>
    <t>ASESOR JURIDICO</t>
  </si>
  <si>
    <t>J. JESUS CASTAÑEDA PEÑA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</si>
  <si>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</si>
  <si>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</si>
  <si>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</si>
  <si>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</si>
  <si>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</si>
  <si>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</si>
  <si>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</si>
  <si>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</si>
  <si>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</si>
  <si>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</si>
  <si>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</si>
  <si>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ENCARGADO DEL INSTITUTO DE LA JUVENTUD</t>
  </si>
  <si>
    <t>ARIANA ERENDIRA BAÑUELOS GOMEZ</t>
  </si>
  <si>
    <t>GILBERTO GOMEZ GORDIAN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</si>
  <si>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</si>
  <si>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</si>
  <si>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</si>
  <si>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</si>
  <si>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</si>
  <si>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</si>
  <si>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</si>
  <si>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</si>
  <si>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</si>
  <si>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</si>
  <si>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</si>
  <si>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</si>
  <si>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</si>
  <si>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</si>
  <si>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</si>
  <si>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</si>
  <si>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</si>
  <si>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</si>
  <si>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</si>
  <si>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</si>
  <si>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JOSE RAMIRO CASTILLON RODRIGUEZ</t>
  </si>
  <si>
    <t>MAGDA VIANEY ESPINOSA AVILA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</si>
  <si>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</si>
  <si>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</si>
  <si>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</si>
  <si>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</si>
  <si>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</si>
  <si>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</si>
  <si>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</si>
  <si>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</si>
  <si>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</si>
  <si>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</si>
  <si>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</si>
  <si>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TOTAL</t>
  </si>
  <si>
    <t>OSCAR ALEJANDRO ALCARAZ SERNA</t>
  </si>
  <si>
    <t>JESUS GABRIEL MORA SOLIS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</si>
  <si>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</si>
  <si>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</si>
  <si>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</si>
  <si>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</si>
  <si>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</si>
  <si>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</si>
  <si>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AGENTE  OPERATIVO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</si>
  <si>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</si>
  <si>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</si>
  <si>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</si>
  <si>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</si>
  <si>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</si>
  <si>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</si>
  <si>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</si>
  <si>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</si>
  <si>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</si>
  <si>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</si>
  <si>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</si>
  <si>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</si>
  <si>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</si>
  <si>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</si>
  <si>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JULIAN GUSTAVO GALINDO VELTRAN</t>
  </si>
  <si>
    <t>JORGE HERNANDEZ RIOS</t>
  </si>
  <si>
    <t>MARIA ERENDIDA SOTO GONZALEZ</t>
  </si>
  <si>
    <t>JOSE GUADALUPE GONZALEZ HERNANDEZ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</si>
  <si>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</si>
  <si>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</si>
  <si>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</si>
  <si>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</si>
  <si>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</si>
  <si>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ELBA LUCERO LEPE QUINTERO</t>
  </si>
  <si>
    <t>ROSA MARIA ROMERO PEREZ</t>
  </si>
  <si>
    <t>ENLACE DE PROGRAMAS</t>
  </si>
  <si>
    <t>ROSALIO CASTILLON RODRIGUEZ</t>
  </si>
  <si>
    <t>BRAYAN DAVID CALVILLO HINOJOSA</t>
  </si>
  <si>
    <t>JOSE DE JESUS DELGADO VALDEZ</t>
  </si>
  <si>
    <t>BRAYAN ANTONIO BELMAN GALEANA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</si>
  <si>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</si>
  <si>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</si>
  <si>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</si>
  <si>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</si>
  <si>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</si>
  <si>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</si>
  <si>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</si>
  <si>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</si>
  <si>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</si>
  <si>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</si>
  <si>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ALFREDO SOLIS</t>
  </si>
  <si>
    <t>BRIANDA IBARRA PEÑA</t>
  </si>
  <si>
    <t>ARISELDA OLIVERA MORENO</t>
  </si>
  <si>
    <t>IVAN DE JESUS BAÑUELOS CASTILLON</t>
  </si>
  <si>
    <t>YULIANNA GETZEMANI OLIVERA BERNAL</t>
  </si>
  <si>
    <t>JOSE MANUEL PANTOJA CASTELLANOS</t>
  </si>
  <si>
    <t>MARIA ROSARIO LOPEZ MICHEL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</si>
  <si>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</si>
  <si>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</si>
  <si>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</si>
  <si>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</si>
  <si>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</si>
  <si>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</si>
  <si>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</si>
  <si>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JUAN CANDIDO MORFIN</t>
  </si>
  <si>
    <t>FELIPE DE JESUS CASILLAS CAMACHO</t>
  </si>
  <si>
    <t>ALICIA BRAVO NUÑEZ</t>
  </si>
  <si>
    <t>AUXILIAR DE COCINA EN CADI</t>
  </si>
  <si>
    <t>JESUS HARIF SANCHEZ HORTA</t>
  </si>
  <si>
    <t>JOSE ARMANDO GONZAGA GARCIA</t>
  </si>
  <si>
    <t>LUIS RODRIGO NUÑEZ GOMEZ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</si>
  <si>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</si>
  <si>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</si>
  <si>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</si>
  <si>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</si>
  <si>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</si>
  <si>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</si>
  <si>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SUBDIRECTOR DE INFORMATICA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</si>
  <si>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</si>
  <si>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</si>
  <si>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</si>
  <si>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</si>
  <si>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</si>
  <si>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</si>
  <si>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</si>
  <si>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</si>
  <si>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</si>
  <si>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</si>
  <si>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</si>
  <si>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</si>
  <si>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</si>
  <si>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</si>
  <si>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</si>
  <si>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</si>
  <si>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</si>
  <si>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</si>
  <si>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SUBDIRECTOR DE TURISMO</t>
  </si>
  <si>
    <t>EDGAR GARCIA JOYA</t>
  </si>
  <si>
    <t>MANUEL DE JESUS LERMA</t>
  </si>
  <si>
    <t>GUADALUPE LORENZO CRUZ</t>
  </si>
  <si>
    <t>DIRECTOR DE PROVEDURIA/COMPRAS</t>
  </si>
  <si>
    <t>ALFREDO JUAREZ CASTRO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</si>
  <si>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</si>
  <si>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</si>
  <si>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</si>
  <si>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</si>
  <si>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</si>
  <si>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</si>
  <si>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</si>
  <si>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</si>
  <si>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</si>
  <si>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</si>
  <si>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</si>
  <si>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</si>
  <si>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JUAN JOSE SILVA DE JESUS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</si>
  <si>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</si>
  <si>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</si>
  <si>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</si>
  <si>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</si>
  <si>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</si>
  <si>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</si>
  <si>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</si>
  <si>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JUAN DE DIOS VAZQUEZ ALFEREZ</t>
  </si>
  <si>
    <t>MARIA CIRIA CASTILLON GALLEGOS</t>
  </si>
  <si>
    <t>DIRECTORA DE CADI</t>
  </si>
  <si>
    <t>DANIELA CASTILLO AVENDAÑO</t>
  </si>
  <si>
    <t>SIMON COVARRUBIAS IBARRA</t>
  </si>
  <si>
    <t>ANTONIO CASTELLANO AGUILAR</t>
  </si>
  <si>
    <t>ABRIL JESSENIA MARTINEZ RENTERIA</t>
  </si>
  <si>
    <t>RIGOBERTO GONZALEZ CORONA</t>
  </si>
  <si>
    <t>MARIA DEL ROSARIO SANTANA LICEA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</si>
  <si>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</si>
  <si>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</si>
  <si>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</si>
  <si>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</si>
  <si>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</si>
  <si>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</si>
  <si>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</si>
  <si>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</si>
  <si>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</si>
  <si>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</si>
  <si>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EDGAR AGUSTIN RADILLO SANCHEZ</t>
  </si>
  <si>
    <t>FRANCISCO MANUEL RUIZ VELAZQUEZ</t>
  </si>
  <si>
    <t>JANETH LIZBETH MARTINEZ REYNA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</si>
  <si>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</si>
  <si>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</si>
  <si>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</si>
  <si>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</si>
  <si>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</si>
  <si>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</si>
  <si>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</si>
  <si>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</si>
  <si>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</si>
  <si>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</si>
  <si>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</si>
  <si>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</si>
  <si>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</si>
  <si>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</si>
  <si>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</si>
  <si>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COORDINADOR DE GESTION ADTIVA.</t>
  </si>
  <si>
    <t>DIRECTOR DE EDUCACION</t>
  </si>
  <si>
    <t>CARLOS ALONSO DELGADO RODRIGUEZ</t>
  </si>
  <si>
    <t>ADMINISTRADOR DE RASTRO</t>
  </si>
  <si>
    <t>AGUINALDO DEL PERSONAL ADMINISTRATIVO, OPERATIVO Y SEGURIDAD PUBLICA</t>
  </si>
  <si>
    <t>REGIDORES</t>
  </si>
  <si>
    <t>PROGRAMAS ESTRATEGICOS</t>
  </si>
  <si>
    <t>HECTOR BORBON REYES</t>
  </si>
  <si>
    <t>DIRECTOR DE PROGRAMAS ESTRATEGICOS</t>
  </si>
  <si>
    <t>MARCO ANTONIO GONZALEZ HARO</t>
  </si>
  <si>
    <t xml:space="preserve"> AGUINALDO 3 MESES (DEL 01 DE  OCTUBRE AL 31 DICIEMBRE DEL 2021)</t>
  </si>
  <si>
    <t>AGUINALDO 2021 Y PROPORCIONES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</si>
</sst>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5" borderId="1" xfId="2" applyNumberFormat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6" fillId="2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3" fontId="4" fillId="5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/>
    </xf>
    <xf numFmtId="43" fontId="2" fillId="5" borderId="1" xfId="1" applyFont="1" applyFill="1" applyBorder="1" applyAlignment="1">
      <alignment horizontal="center" vertical="center" wrapText="1"/>
    </xf>
    <xf numFmtId="43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3" fontId="4" fillId="5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/>
    <xf numFmtId="165" fontId="5" fillId="0" borderId="7" xfId="0" applyNumberFormat="1" applyFont="1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5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0" xfId="2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1" xfId="2" applyNumberFormat="1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39493</xdr:rowOff>
    </xdr:from>
    <xdr:to>
      <xdr:col>1</xdr:col>
      <xdr:colOff>1069976</xdr:colOff>
      <xdr:row>3</xdr:row>
      <xdr:rowOff>116728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493"/>
          <a:ext cx="1095376" cy="983168"/>
        </a:xfrm>
        <a:prstGeom prst="rect">
          <a:avLst/>
        </a:prstGeom>
      </xdr:spPr>
    </xdr:pic>
    <xdr:clientData/>
  </xdr:twoCellAnchor>
  <xdr:twoCellAnchor editAs="oneCell">
    <xdr:from>
      <xdr:col>6</xdr:col>
      <xdr:colOff>626532</xdr:colOff>
      <xdr:row>0</xdr:row>
      <xdr:rowOff>65616</xdr:rowOff>
    </xdr:from>
    <xdr:to>
      <xdr:col>7</xdr:col>
      <xdr:colOff>1182792</xdr:colOff>
      <xdr:row>3</xdr:row>
      <xdr:rowOff>77482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3EC2DB-4E3E-4DD2-9301-F7343D4AD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282" y="65616"/>
          <a:ext cx="1551093" cy="911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tabSelected="1" zoomScale="90" zoomScaleNormal="90" workbookViewId="0">
      <selection activeCell="J10" sqref="J10"/>
    </sheetView>
  </sheetViews>
  <sheetFormatPr baseColWidth="10" defaultColWidth="11.42578125" defaultRowHeight="12" x14ac:dyDescent="0.25"/>
  <cols>
    <col min="1" max="1" width="5.7109375" style="19" customWidth="1"/>
    <col min="2" max="2" width="31.28515625" style="64" customWidth="1"/>
    <col min="3" max="3" width="30.28515625" style="65" customWidth="1"/>
    <col min="4" max="4" width="5.7109375" style="117" customWidth="1"/>
    <col min="5" max="5" width="9.7109375" style="19" customWidth="1"/>
    <col min="6" max="7" width="14.85546875" style="19" customWidth="1"/>
    <col min="8" max="8" width="19.85546875" style="19" customWidth="1"/>
    <col min="9" max="16384" width="11.42578125" style="20"/>
  </cols>
  <sheetData>
    <row r="1" spans="1:8" ht="28.5" x14ac:dyDescent="0.25">
      <c r="A1" s="104" t="s">
        <v>207</v>
      </c>
      <c r="B1" s="104"/>
      <c r="C1" s="104"/>
      <c r="D1" s="104"/>
      <c r="E1" s="104"/>
      <c r="F1" s="104"/>
      <c r="G1" s="104"/>
      <c r="H1" s="104"/>
    </row>
    <row r="2" spans="1:8" ht="26.25" x14ac:dyDescent="0.25">
      <c r="A2" s="105" t="s">
        <v>362</v>
      </c>
      <c r="B2" s="105"/>
      <c r="C2" s="105"/>
      <c r="D2" s="105"/>
      <c r="E2" s="105"/>
      <c r="F2" s="105"/>
      <c r="G2" s="105"/>
      <c r="H2" s="105"/>
    </row>
    <row r="3" spans="1:8" ht="16.149999999999999" customHeight="1" x14ac:dyDescent="0.25">
      <c r="A3" s="95"/>
      <c r="B3" s="95"/>
      <c r="C3" s="95"/>
      <c r="D3" s="115"/>
      <c r="E3" s="95"/>
      <c r="F3" s="95"/>
      <c r="G3" s="95"/>
      <c r="H3" s="95"/>
    </row>
    <row r="4" spans="1:8" ht="13.15" customHeight="1" x14ac:dyDescent="0.25">
      <c r="A4" s="95"/>
      <c r="B4" s="95"/>
      <c r="C4" s="95"/>
      <c r="D4" s="115"/>
      <c r="E4" s="95"/>
      <c r="F4" s="95"/>
      <c r="G4" s="95"/>
      <c r="H4" s="95"/>
    </row>
    <row r="5" spans="1:8" ht="26.25" x14ac:dyDescent="0.25">
      <c r="A5" s="106" t="s">
        <v>438</v>
      </c>
      <c r="B5" s="106"/>
      <c r="C5" s="106"/>
      <c r="D5" s="106"/>
      <c r="E5" s="106"/>
      <c r="F5" s="106"/>
      <c r="G5" s="106"/>
      <c r="H5" s="106"/>
    </row>
    <row r="6" spans="1:8" ht="12" customHeight="1" x14ac:dyDescent="0.25">
      <c r="A6" s="96"/>
      <c r="B6" s="96"/>
      <c r="C6" s="96"/>
      <c r="D6" s="116"/>
      <c r="E6" s="96"/>
      <c r="F6" s="96"/>
      <c r="G6" s="96"/>
      <c r="H6" s="96"/>
    </row>
    <row r="7" spans="1:8" ht="21" x14ac:dyDescent="0.35">
      <c r="A7" s="107" t="s">
        <v>444</v>
      </c>
      <c r="B7" s="107"/>
      <c r="C7" s="107"/>
      <c r="D7" s="107"/>
      <c r="E7" s="107"/>
      <c r="F7" s="107"/>
      <c r="G7" s="107"/>
      <c r="H7" s="107"/>
    </row>
    <row r="9" spans="1:8" x14ac:dyDescent="0.25">
      <c r="A9" s="112" t="s">
        <v>439</v>
      </c>
      <c r="B9" s="112"/>
      <c r="C9" s="112"/>
      <c r="D9" s="112"/>
      <c r="E9" s="112"/>
      <c r="F9" s="112"/>
      <c r="G9" s="112"/>
      <c r="H9" s="112"/>
    </row>
    <row r="10" spans="1:8" ht="24" x14ac:dyDescent="0.25">
      <c r="A10" s="7" t="s">
        <v>54</v>
      </c>
      <c r="B10" s="21" t="s">
        <v>13</v>
      </c>
      <c r="C10" s="7" t="s">
        <v>61</v>
      </c>
      <c r="D10" s="118" t="s">
        <v>20</v>
      </c>
      <c r="E10" s="7" t="s">
        <v>15</v>
      </c>
      <c r="F10" s="7" t="s">
        <v>14</v>
      </c>
      <c r="G10" s="7" t="s">
        <v>59</v>
      </c>
      <c r="H10" s="7" t="s">
        <v>445</v>
      </c>
    </row>
    <row r="11" spans="1:8" x14ac:dyDescent="0.25">
      <c r="A11" s="8">
        <v>1</v>
      </c>
      <c r="B11" s="42" t="s">
        <v>377</v>
      </c>
      <c r="C11" s="22" t="s">
        <v>62</v>
      </c>
      <c r="D11" s="119">
        <v>12.5</v>
      </c>
      <c r="E11" s="24">
        <v>824.36</v>
      </c>
      <c r="F11" s="25">
        <f>D11*E11</f>
        <v>10304.5</v>
      </c>
      <c r="G11" s="25"/>
      <c r="H11" s="98">
        <f>F11-G11</f>
        <v>10304.5</v>
      </c>
    </row>
    <row r="12" spans="1:8" ht="12.75" x14ac:dyDescent="0.25">
      <c r="A12" s="8">
        <v>2</v>
      </c>
      <c r="B12" s="88" t="s">
        <v>378</v>
      </c>
      <c r="C12" s="23" t="s">
        <v>62</v>
      </c>
      <c r="D12" s="119">
        <v>12.5</v>
      </c>
      <c r="E12" s="24">
        <v>824.36</v>
      </c>
      <c r="F12" s="25">
        <f t="shared" ref="F12:F19" si="0">D12*E12</f>
        <v>10304.5</v>
      </c>
      <c r="G12" s="25"/>
      <c r="H12" s="98">
        <f t="shared" ref="H12:H21" si="1">F12-G12</f>
        <v>10304.5</v>
      </c>
    </row>
    <row r="13" spans="1:8" ht="12.75" x14ac:dyDescent="0.25">
      <c r="A13" s="8">
        <v>3</v>
      </c>
      <c r="B13" s="82" t="s">
        <v>379</v>
      </c>
      <c r="C13" s="22" t="s">
        <v>62</v>
      </c>
      <c r="D13" s="119">
        <v>12.5</v>
      </c>
      <c r="E13" s="24">
        <v>824.36</v>
      </c>
      <c r="F13" s="25">
        <f t="shared" si="0"/>
        <v>10304.5</v>
      </c>
      <c r="G13" s="25"/>
      <c r="H13" s="98">
        <f t="shared" si="1"/>
        <v>10304.5</v>
      </c>
    </row>
    <row r="14" spans="1:8" ht="12.75" x14ac:dyDescent="0.25">
      <c r="A14" s="8">
        <v>4</v>
      </c>
      <c r="B14" s="88" t="s">
        <v>380</v>
      </c>
      <c r="C14" s="89" t="s">
        <v>62</v>
      </c>
      <c r="D14" s="119">
        <v>12.5</v>
      </c>
      <c r="E14" s="24">
        <v>824.36</v>
      </c>
      <c r="F14" s="25">
        <f t="shared" si="0"/>
        <v>10304.5</v>
      </c>
      <c r="G14" s="25"/>
      <c r="H14" s="98">
        <f t="shared" si="1"/>
        <v>10304.5</v>
      </c>
    </row>
    <row r="15" spans="1:8" ht="12.75" x14ac:dyDescent="0.25">
      <c r="A15" s="8">
        <v>5</v>
      </c>
      <c r="B15" s="82" t="s">
        <v>381</v>
      </c>
      <c r="C15" s="26" t="s">
        <v>62</v>
      </c>
      <c r="D15" s="119">
        <v>12.5</v>
      </c>
      <c r="E15" s="24">
        <v>824.36</v>
      </c>
      <c r="F15" s="25">
        <f t="shared" si="0"/>
        <v>10304.5</v>
      </c>
      <c r="G15" s="25"/>
      <c r="H15" s="98">
        <f t="shared" si="1"/>
        <v>10304.5</v>
      </c>
    </row>
    <row r="16" spans="1:8" x14ac:dyDescent="0.25">
      <c r="A16" s="8">
        <v>6</v>
      </c>
      <c r="B16" s="83" t="s">
        <v>382</v>
      </c>
      <c r="C16" s="84" t="s">
        <v>62</v>
      </c>
      <c r="D16" s="119">
        <v>12.5</v>
      </c>
      <c r="E16" s="24">
        <v>824.36</v>
      </c>
      <c r="F16" s="25">
        <f t="shared" si="0"/>
        <v>10304.5</v>
      </c>
      <c r="G16" s="25"/>
      <c r="H16" s="98">
        <f t="shared" si="1"/>
        <v>10304.5</v>
      </c>
    </row>
    <row r="17" spans="1:8" x14ac:dyDescent="0.25">
      <c r="A17" s="8">
        <v>7</v>
      </c>
      <c r="B17" s="83" t="s">
        <v>383</v>
      </c>
      <c r="C17" s="85" t="s">
        <v>62</v>
      </c>
      <c r="D17" s="119">
        <v>12.5</v>
      </c>
      <c r="E17" s="24">
        <v>824.36</v>
      </c>
      <c r="F17" s="25">
        <f t="shared" si="0"/>
        <v>10304.5</v>
      </c>
      <c r="G17" s="25"/>
      <c r="H17" s="98">
        <f t="shared" si="1"/>
        <v>10304.5</v>
      </c>
    </row>
    <row r="18" spans="1:8" ht="25.5" x14ac:dyDescent="0.25">
      <c r="A18" s="8">
        <v>8</v>
      </c>
      <c r="B18" s="88" t="s">
        <v>384</v>
      </c>
      <c r="C18" s="89" t="s">
        <v>62</v>
      </c>
      <c r="D18" s="119">
        <v>12.5</v>
      </c>
      <c r="E18" s="24">
        <v>824.36</v>
      </c>
      <c r="F18" s="25">
        <f t="shared" si="0"/>
        <v>10304.5</v>
      </c>
      <c r="G18" s="25"/>
      <c r="H18" s="98">
        <f t="shared" si="1"/>
        <v>10304.5</v>
      </c>
    </row>
    <row r="19" spans="1:8" ht="25.5" x14ac:dyDescent="0.25">
      <c r="A19" s="8">
        <v>9</v>
      </c>
      <c r="B19" s="82" t="s">
        <v>385</v>
      </c>
      <c r="C19" s="22" t="s">
        <v>62</v>
      </c>
      <c r="D19" s="119">
        <v>12.5</v>
      </c>
      <c r="E19" s="24">
        <v>824.36</v>
      </c>
      <c r="F19" s="25">
        <f t="shared" si="0"/>
        <v>10304.5</v>
      </c>
      <c r="G19" s="25"/>
      <c r="H19" s="98">
        <f t="shared" si="1"/>
        <v>10304.5</v>
      </c>
    </row>
    <row r="20" spans="1:8" x14ac:dyDescent="0.25">
      <c r="A20" s="10">
        <v>10</v>
      </c>
      <c r="B20" s="70" t="s">
        <v>211</v>
      </c>
      <c r="C20" s="70" t="s">
        <v>208</v>
      </c>
      <c r="D20" s="120"/>
      <c r="E20" s="54"/>
      <c r="F20" s="71"/>
      <c r="G20" s="71"/>
      <c r="H20" s="99">
        <f>F20-G20</f>
        <v>0</v>
      </c>
    </row>
    <row r="21" spans="1:8" x14ac:dyDescent="0.25">
      <c r="A21" s="8">
        <v>11</v>
      </c>
      <c r="B21" s="33" t="s">
        <v>200</v>
      </c>
      <c r="C21" s="33" t="s">
        <v>63</v>
      </c>
      <c r="D21" s="121">
        <v>12.5</v>
      </c>
      <c r="E21" s="35">
        <v>263.55</v>
      </c>
      <c r="F21" s="72">
        <f>D21*E21</f>
        <v>3294.375</v>
      </c>
      <c r="G21" s="72"/>
      <c r="H21" s="98">
        <f t="shared" ref="H21:H30" si="2">F21-G21</f>
        <v>3294.375</v>
      </c>
    </row>
    <row r="22" spans="1:8" x14ac:dyDescent="0.25">
      <c r="A22" s="11"/>
      <c r="B22" s="30"/>
      <c r="C22" s="30"/>
      <c r="D22" s="122" t="s">
        <v>238</v>
      </c>
      <c r="E22" s="31"/>
      <c r="F22" s="32">
        <f>SUM(F11:F21)</f>
        <v>96034.875</v>
      </c>
      <c r="G22" s="32">
        <f t="shared" ref="G22:H22" si="3">SUM(G11:G21)</f>
        <v>0</v>
      </c>
      <c r="H22" s="32">
        <f t="shared" si="3"/>
        <v>96034.875</v>
      </c>
    </row>
    <row r="23" spans="1:8" x14ac:dyDescent="0.25">
      <c r="A23" s="11"/>
      <c r="B23" s="30"/>
      <c r="C23" s="30"/>
      <c r="D23" s="122"/>
      <c r="E23" s="31"/>
      <c r="F23" s="32"/>
      <c r="G23" s="32"/>
      <c r="H23" s="32"/>
    </row>
    <row r="24" spans="1:8" x14ac:dyDescent="0.25">
      <c r="A24" s="112" t="s">
        <v>164</v>
      </c>
      <c r="B24" s="112"/>
      <c r="C24" s="112"/>
      <c r="D24" s="112"/>
      <c r="E24" s="112"/>
      <c r="F24" s="112"/>
      <c r="G24" s="112"/>
      <c r="H24" s="112"/>
    </row>
    <row r="25" spans="1:8" ht="24" x14ac:dyDescent="0.25">
      <c r="A25" s="7" t="s">
        <v>54</v>
      </c>
      <c r="B25" s="7" t="s">
        <v>13</v>
      </c>
      <c r="C25" s="7" t="s">
        <v>61</v>
      </c>
      <c r="D25" s="118" t="s">
        <v>20</v>
      </c>
      <c r="E25" s="7" t="s">
        <v>15</v>
      </c>
      <c r="F25" s="7" t="s">
        <v>14</v>
      </c>
      <c r="G25" s="7" t="s">
        <v>59</v>
      </c>
      <c r="H25" s="7" t="s">
        <v>445</v>
      </c>
    </row>
    <row r="26" spans="1:8" x14ac:dyDescent="0.25">
      <c r="A26" s="8">
        <v>12</v>
      </c>
      <c r="B26" s="33" t="s">
        <v>346</v>
      </c>
      <c r="C26" s="34" t="s">
        <v>147</v>
      </c>
      <c r="D26" s="123">
        <v>12.5</v>
      </c>
      <c r="E26" s="35">
        <v>1787.61</v>
      </c>
      <c r="F26" s="36">
        <f t="shared" ref="F26:F30" si="4">D26*E26</f>
        <v>22345.125</v>
      </c>
      <c r="G26" s="36"/>
      <c r="H26" s="24">
        <f>F26-G26</f>
        <v>22345.125</v>
      </c>
    </row>
    <row r="27" spans="1:8" x14ac:dyDescent="0.25">
      <c r="A27" s="8">
        <v>13</v>
      </c>
      <c r="B27" s="87" t="s">
        <v>356</v>
      </c>
      <c r="C27" s="33" t="s">
        <v>209</v>
      </c>
      <c r="D27" s="123">
        <v>12.5</v>
      </c>
      <c r="E27" s="35">
        <v>661.33</v>
      </c>
      <c r="F27" s="35">
        <f>D27*E27</f>
        <v>8266.625</v>
      </c>
      <c r="G27" s="35"/>
      <c r="H27" s="24">
        <f t="shared" ref="H27:H32" si="5">F27-G27</f>
        <v>8266.625</v>
      </c>
    </row>
    <row r="28" spans="1:8" x14ac:dyDescent="0.25">
      <c r="A28" s="8">
        <v>14</v>
      </c>
      <c r="B28" s="33" t="s">
        <v>243</v>
      </c>
      <c r="C28" s="33" t="s">
        <v>160</v>
      </c>
      <c r="D28" s="123">
        <v>12.5</v>
      </c>
      <c r="E28" s="35">
        <v>536.54</v>
      </c>
      <c r="F28" s="35">
        <f>D28*E28</f>
        <v>6706.75</v>
      </c>
      <c r="G28" s="35"/>
      <c r="H28" s="24">
        <f t="shared" si="5"/>
        <v>6706.75</v>
      </c>
    </row>
    <row r="29" spans="1:8" x14ac:dyDescent="0.25">
      <c r="A29" s="8">
        <v>15</v>
      </c>
      <c r="B29" s="33" t="s">
        <v>159</v>
      </c>
      <c r="C29" s="33" t="s">
        <v>161</v>
      </c>
      <c r="D29" s="123">
        <v>12.5</v>
      </c>
      <c r="E29" s="35">
        <v>536.54</v>
      </c>
      <c r="F29" s="35">
        <f>D29*E29</f>
        <v>6706.75</v>
      </c>
      <c r="G29" s="35"/>
      <c r="H29" s="24">
        <f t="shared" si="5"/>
        <v>6706.75</v>
      </c>
    </row>
    <row r="30" spans="1:8" x14ac:dyDescent="0.25">
      <c r="A30" s="8">
        <v>16</v>
      </c>
      <c r="B30" s="33" t="s">
        <v>191</v>
      </c>
      <c r="C30" s="34" t="s">
        <v>63</v>
      </c>
      <c r="D30" s="123">
        <v>12.5</v>
      </c>
      <c r="E30" s="35">
        <v>263.56</v>
      </c>
      <c r="F30" s="35">
        <f t="shared" ref="F30:F34" si="6">D30*E30</f>
        <v>3294.5</v>
      </c>
      <c r="G30" s="35"/>
      <c r="H30" s="24">
        <f t="shared" si="5"/>
        <v>3294.5</v>
      </c>
    </row>
    <row r="31" spans="1:8" x14ac:dyDescent="0.25">
      <c r="A31" s="8">
        <v>292</v>
      </c>
      <c r="B31" s="87" t="s">
        <v>417</v>
      </c>
      <c r="C31" s="33" t="s">
        <v>434</v>
      </c>
      <c r="D31" s="123">
        <v>12.5</v>
      </c>
      <c r="E31" s="35">
        <v>661.33</v>
      </c>
      <c r="F31" s="35">
        <f>D31*E31</f>
        <v>8266.625</v>
      </c>
      <c r="G31" s="35"/>
      <c r="H31" s="24">
        <f t="shared" si="5"/>
        <v>8266.625</v>
      </c>
    </row>
    <row r="32" spans="1:8" x14ac:dyDescent="0.25">
      <c r="A32" s="8">
        <v>46</v>
      </c>
      <c r="B32" s="33" t="s">
        <v>373</v>
      </c>
      <c r="C32" s="33" t="s">
        <v>291</v>
      </c>
      <c r="D32" s="123">
        <v>12.5</v>
      </c>
      <c r="E32" s="35">
        <v>661.33</v>
      </c>
      <c r="F32" s="35">
        <f>D32*E32</f>
        <v>8266.625</v>
      </c>
      <c r="G32" s="35"/>
      <c r="H32" s="24">
        <f t="shared" si="5"/>
        <v>8266.625</v>
      </c>
    </row>
    <row r="33" spans="1:8" x14ac:dyDescent="0.25">
      <c r="A33" s="11"/>
      <c r="B33" s="30"/>
      <c r="C33" s="38"/>
      <c r="D33" s="122"/>
      <c r="E33" s="31"/>
      <c r="F33" s="39">
        <f>SUM(F26:F32)</f>
        <v>63853</v>
      </c>
      <c r="G33" s="39">
        <f t="shared" ref="G33:H33" si="7">SUM(G26:G32)</f>
        <v>0</v>
      </c>
      <c r="H33" s="39">
        <f t="shared" si="7"/>
        <v>63853</v>
      </c>
    </row>
    <row r="34" spans="1:8" x14ac:dyDescent="0.25">
      <c r="A34" s="11"/>
      <c r="B34" s="30"/>
      <c r="C34" s="38"/>
      <c r="D34" s="122"/>
      <c r="E34" s="31"/>
      <c r="F34" s="39"/>
      <c r="G34" s="39"/>
      <c r="H34" s="39"/>
    </row>
    <row r="35" spans="1:8" x14ac:dyDescent="0.25">
      <c r="A35" s="112" t="s">
        <v>165</v>
      </c>
      <c r="B35" s="112"/>
      <c r="C35" s="112"/>
      <c r="D35" s="112"/>
      <c r="E35" s="112"/>
      <c r="F35" s="112"/>
      <c r="G35" s="112"/>
      <c r="H35" s="112"/>
    </row>
    <row r="36" spans="1:8" ht="24" x14ac:dyDescent="0.25">
      <c r="A36" s="7" t="s">
        <v>54</v>
      </c>
      <c r="B36" s="7" t="s">
        <v>13</v>
      </c>
      <c r="C36" s="7" t="s">
        <v>61</v>
      </c>
      <c r="D36" s="118" t="s">
        <v>20</v>
      </c>
      <c r="E36" s="7" t="s">
        <v>15</v>
      </c>
      <c r="F36" s="7" t="s">
        <v>14</v>
      </c>
      <c r="G36" s="7" t="s">
        <v>59</v>
      </c>
      <c r="H36" s="7" t="s">
        <v>445</v>
      </c>
    </row>
    <row r="37" spans="1:8" x14ac:dyDescent="0.25">
      <c r="A37" s="8">
        <v>18</v>
      </c>
      <c r="B37" s="33" t="s">
        <v>92</v>
      </c>
      <c r="C37" s="33" t="s">
        <v>100</v>
      </c>
      <c r="D37" s="121">
        <v>12.5</v>
      </c>
      <c r="E37" s="8">
        <v>943.95</v>
      </c>
      <c r="F37" s="75">
        <f>E37*D37</f>
        <v>11799.375</v>
      </c>
      <c r="G37" s="75"/>
      <c r="H37" s="75">
        <f>F37-G37</f>
        <v>11799.375</v>
      </c>
    </row>
    <row r="38" spans="1:8" x14ac:dyDescent="0.25">
      <c r="A38" s="8">
        <v>10</v>
      </c>
      <c r="B38" s="22" t="s">
        <v>95</v>
      </c>
      <c r="C38" s="22" t="s">
        <v>347</v>
      </c>
      <c r="D38" s="121">
        <v>12.5</v>
      </c>
      <c r="E38" s="35">
        <v>661.33</v>
      </c>
      <c r="F38" s="35">
        <f>D38*E38</f>
        <v>8266.625</v>
      </c>
      <c r="G38" s="35"/>
      <c r="H38" s="75">
        <f t="shared" ref="H38:H43" si="8">F38-G38</f>
        <v>8266.625</v>
      </c>
    </row>
    <row r="39" spans="1:8" x14ac:dyDescent="0.25">
      <c r="A39" s="12">
        <v>19</v>
      </c>
      <c r="B39" s="74" t="s">
        <v>304</v>
      </c>
      <c r="C39" s="23" t="s">
        <v>75</v>
      </c>
      <c r="D39" s="121">
        <v>12.5</v>
      </c>
      <c r="E39" s="35">
        <v>312.25</v>
      </c>
      <c r="F39" s="72">
        <f t="shared" ref="F39:F43" si="9">D39*E39</f>
        <v>3903.125</v>
      </c>
      <c r="G39" s="72"/>
      <c r="H39" s="75">
        <f t="shared" si="8"/>
        <v>3903.125</v>
      </c>
    </row>
    <row r="40" spans="1:8" x14ac:dyDescent="0.25">
      <c r="A40" s="8">
        <v>20</v>
      </c>
      <c r="B40" s="33" t="s">
        <v>244</v>
      </c>
      <c r="C40" s="34" t="s">
        <v>289</v>
      </c>
      <c r="D40" s="121">
        <v>12.5</v>
      </c>
      <c r="E40" s="35">
        <v>312.25</v>
      </c>
      <c r="F40" s="72">
        <f t="shared" si="9"/>
        <v>3903.125</v>
      </c>
      <c r="G40" s="72"/>
      <c r="H40" s="75">
        <f t="shared" si="8"/>
        <v>3903.125</v>
      </c>
    </row>
    <row r="41" spans="1:8" x14ac:dyDescent="0.25">
      <c r="A41" s="8">
        <v>21</v>
      </c>
      <c r="B41" s="33" t="s">
        <v>329</v>
      </c>
      <c r="C41" s="33" t="s">
        <v>288</v>
      </c>
      <c r="D41" s="121">
        <v>12.5</v>
      </c>
      <c r="E41" s="35">
        <v>263.55</v>
      </c>
      <c r="F41" s="72">
        <f t="shared" si="9"/>
        <v>3294.375</v>
      </c>
      <c r="G41" s="72"/>
      <c r="H41" s="75">
        <f t="shared" si="8"/>
        <v>3294.375</v>
      </c>
    </row>
    <row r="42" spans="1:8" x14ac:dyDescent="0.25">
      <c r="A42" s="8">
        <v>22</v>
      </c>
      <c r="B42" s="33" t="s">
        <v>240</v>
      </c>
      <c r="C42" s="34" t="s">
        <v>63</v>
      </c>
      <c r="D42" s="121">
        <v>12.5</v>
      </c>
      <c r="E42" s="35">
        <v>263.56</v>
      </c>
      <c r="F42" s="35">
        <f t="shared" si="9"/>
        <v>3294.5</v>
      </c>
      <c r="G42" s="35"/>
      <c r="H42" s="75">
        <f t="shared" si="8"/>
        <v>3294.5</v>
      </c>
    </row>
    <row r="43" spans="1:8" x14ac:dyDescent="0.25">
      <c r="A43" s="8">
        <v>23</v>
      </c>
      <c r="B43" s="33" t="s">
        <v>115</v>
      </c>
      <c r="C43" s="34" t="s">
        <v>250</v>
      </c>
      <c r="D43" s="121">
        <v>12.5</v>
      </c>
      <c r="E43" s="35">
        <v>312.25</v>
      </c>
      <c r="F43" s="72">
        <f t="shared" si="9"/>
        <v>3903.125</v>
      </c>
      <c r="G43" s="72"/>
      <c r="H43" s="75">
        <f t="shared" si="8"/>
        <v>3903.125</v>
      </c>
    </row>
    <row r="44" spans="1:8" x14ac:dyDescent="0.25">
      <c r="A44" s="11"/>
      <c r="B44" s="30"/>
      <c r="C44" s="38"/>
      <c r="D44" s="122"/>
      <c r="E44" s="31"/>
      <c r="F44" s="41">
        <f>SUM(F37:F43)</f>
        <v>38364.25</v>
      </c>
      <c r="G44" s="41">
        <f t="shared" ref="G44:H44" si="10">SUM(G37:G43)</f>
        <v>0</v>
      </c>
      <c r="H44" s="41">
        <f t="shared" si="10"/>
        <v>38364.25</v>
      </c>
    </row>
    <row r="45" spans="1:8" x14ac:dyDescent="0.25">
      <c r="A45" s="11"/>
      <c r="B45" s="30"/>
      <c r="C45" s="38"/>
      <c r="D45" s="122"/>
      <c r="E45" s="31"/>
      <c r="F45" s="39"/>
      <c r="G45" s="39"/>
      <c r="H45" s="39"/>
    </row>
    <row r="46" spans="1:8" x14ac:dyDescent="0.25">
      <c r="A46" s="110" t="s">
        <v>166</v>
      </c>
      <c r="B46" s="111"/>
      <c r="C46" s="111"/>
      <c r="D46" s="111"/>
      <c r="E46" s="111"/>
      <c r="F46" s="111"/>
      <c r="G46" s="111"/>
      <c r="H46" s="111"/>
    </row>
    <row r="47" spans="1:8" ht="24" x14ac:dyDescent="0.25">
      <c r="A47" s="7" t="s">
        <v>54</v>
      </c>
      <c r="B47" s="7" t="s">
        <v>13</v>
      </c>
      <c r="C47" s="7" t="s">
        <v>61</v>
      </c>
      <c r="D47" s="118" t="s">
        <v>20</v>
      </c>
      <c r="E47" s="7" t="s">
        <v>15</v>
      </c>
      <c r="F47" s="7" t="s">
        <v>14</v>
      </c>
      <c r="G47" s="7" t="s">
        <v>59</v>
      </c>
      <c r="H47" s="7" t="s">
        <v>445</v>
      </c>
    </row>
    <row r="48" spans="1:8" x14ac:dyDescent="0.25">
      <c r="A48" s="8">
        <v>21</v>
      </c>
      <c r="B48" s="33" t="s">
        <v>334</v>
      </c>
      <c r="C48" s="34" t="s">
        <v>67</v>
      </c>
      <c r="D48" s="123">
        <v>12.5</v>
      </c>
      <c r="E48" s="35">
        <v>943.95</v>
      </c>
      <c r="F48" s="35">
        <f>D48*E48</f>
        <v>11799.375</v>
      </c>
      <c r="G48" s="35"/>
      <c r="H48" s="35">
        <f>F48-G48</f>
        <v>11799.375</v>
      </c>
    </row>
    <row r="49" spans="1:8" x14ac:dyDescent="0.25">
      <c r="A49" s="8">
        <v>25</v>
      </c>
      <c r="B49" s="22" t="s">
        <v>431</v>
      </c>
      <c r="C49" s="34" t="s">
        <v>226</v>
      </c>
      <c r="D49" s="123">
        <f>(50/12)*2</f>
        <v>8.3333333333333339</v>
      </c>
      <c r="E49" s="35">
        <v>661.33</v>
      </c>
      <c r="F49" s="35">
        <f>D49*E49</f>
        <v>5511.0833333333339</v>
      </c>
      <c r="G49" s="35"/>
      <c r="H49" s="35">
        <f t="shared" ref="H49:H51" si="11">F49-G49</f>
        <v>5511.0833333333339</v>
      </c>
    </row>
    <row r="50" spans="1:8" x14ac:dyDescent="0.25">
      <c r="A50" s="8">
        <v>26</v>
      </c>
      <c r="B50" s="22" t="s">
        <v>110</v>
      </c>
      <c r="C50" s="22" t="s">
        <v>348</v>
      </c>
      <c r="D50" s="123">
        <v>12.5</v>
      </c>
      <c r="E50" s="35">
        <v>661.33</v>
      </c>
      <c r="F50" s="35">
        <f>D50*E50</f>
        <v>8266.625</v>
      </c>
      <c r="G50" s="35"/>
      <c r="H50" s="35">
        <f t="shared" si="11"/>
        <v>8266.625</v>
      </c>
    </row>
    <row r="51" spans="1:8" x14ac:dyDescent="0.25">
      <c r="A51" s="8">
        <v>28</v>
      </c>
      <c r="B51" s="33" t="s">
        <v>192</v>
      </c>
      <c r="C51" s="34" t="s">
        <v>63</v>
      </c>
      <c r="D51" s="123">
        <v>12.5</v>
      </c>
      <c r="E51" s="35">
        <v>263.56</v>
      </c>
      <c r="F51" s="35">
        <f>D51*E51</f>
        <v>3294.5</v>
      </c>
      <c r="G51" s="35"/>
      <c r="H51" s="35">
        <f t="shared" si="11"/>
        <v>3294.5</v>
      </c>
    </row>
    <row r="52" spans="1:8" x14ac:dyDescent="0.25">
      <c r="A52" s="11"/>
      <c r="B52" s="44"/>
      <c r="C52" s="45"/>
      <c r="D52" s="124"/>
      <c r="E52" s="46"/>
      <c r="F52" s="97">
        <f>SUM(F48:F51)</f>
        <v>28871.583333333336</v>
      </c>
      <c r="G52" s="97"/>
      <c r="H52" s="97">
        <f>SUM(H48:H51)</f>
        <v>28871.583333333336</v>
      </c>
    </row>
    <row r="53" spans="1:8" x14ac:dyDescent="0.25">
      <c r="A53" s="11"/>
      <c r="B53" s="44"/>
      <c r="C53" s="45"/>
      <c r="D53" s="124"/>
      <c r="E53" s="46"/>
      <c r="F53" s="97"/>
      <c r="G53" s="97"/>
      <c r="H53" s="97"/>
    </row>
    <row r="54" spans="1:8" x14ac:dyDescent="0.25">
      <c r="A54" s="112" t="s">
        <v>167</v>
      </c>
      <c r="B54" s="112"/>
      <c r="C54" s="112"/>
      <c r="D54" s="112"/>
      <c r="E54" s="112"/>
      <c r="F54" s="112"/>
      <c r="G54" s="112"/>
      <c r="H54" s="112"/>
    </row>
    <row r="55" spans="1:8" ht="24" x14ac:dyDescent="0.25">
      <c r="A55" s="7" t="s">
        <v>54</v>
      </c>
      <c r="B55" s="7" t="s">
        <v>13</v>
      </c>
      <c r="C55" s="7" t="s">
        <v>61</v>
      </c>
      <c r="D55" s="118" t="s">
        <v>20</v>
      </c>
      <c r="E55" s="7" t="s">
        <v>15</v>
      </c>
      <c r="F55" s="7" t="s">
        <v>14</v>
      </c>
      <c r="G55" s="7" t="s">
        <v>59</v>
      </c>
      <c r="H55" s="7" t="s">
        <v>445</v>
      </c>
    </row>
    <row r="56" spans="1:8" x14ac:dyDescent="0.25">
      <c r="A56" s="8">
        <v>29</v>
      </c>
      <c r="B56" s="42" t="s">
        <v>224</v>
      </c>
      <c r="C56" s="34" t="s">
        <v>118</v>
      </c>
      <c r="D56" s="123">
        <v>12.5</v>
      </c>
      <c r="E56" s="35">
        <v>745.53</v>
      </c>
      <c r="F56" s="35">
        <f>D56*E56</f>
        <v>9319.125</v>
      </c>
      <c r="G56" s="35"/>
      <c r="H56" s="24">
        <f>F56-G56</f>
        <v>9319.125</v>
      </c>
    </row>
    <row r="57" spans="1:8" x14ac:dyDescent="0.25">
      <c r="A57" s="8">
        <v>250</v>
      </c>
      <c r="B57" s="42" t="s">
        <v>306</v>
      </c>
      <c r="C57" s="33" t="s">
        <v>75</v>
      </c>
      <c r="D57" s="123">
        <v>12.5</v>
      </c>
      <c r="E57" s="35">
        <v>312.26</v>
      </c>
      <c r="F57" s="35">
        <f t="shared" ref="F57:F58" si="12">D57*E57</f>
        <v>3903.25</v>
      </c>
      <c r="G57" s="35"/>
      <c r="H57" s="24">
        <f t="shared" ref="H57:H58" si="13">F57-G57</f>
        <v>3903.25</v>
      </c>
    </row>
    <row r="58" spans="1:8" x14ac:dyDescent="0.25">
      <c r="A58" s="8">
        <v>31</v>
      </c>
      <c r="B58" s="77" t="s">
        <v>419</v>
      </c>
      <c r="C58" s="33" t="s">
        <v>422</v>
      </c>
      <c r="D58" s="123">
        <v>12.5</v>
      </c>
      <c r="E58" s="35">
        <v>312.26</v>
      </c>
      <c r="F58" s="35">
        <f t="shared" si="12"/>
        <v>3903.25</v>
      </c>
      <c r="G58" s="35"/>
      <c r="H58" s="24">
        <f t="shared" si="13"/>
        <v>3903.25</v>
      </c>
    </row>
    <row r="59" spans="1:8" x14ac:dyDescent="0.25">
      <c r="A59" s="11"/>
      <c r="B59" s="30"/>
      <c r="C59" s="38"/>
      <c r="D59" s="122"/>
      <c r="E59" s="31"/>
      <c r="F59" s="39">
        <f>SUM(F56:F58)</f>
        <v>17125.625</v>
      </c>
      <c r="G59" s="39">
        <f t="shared" ref="G59:H59" si="14">SUM(G56:G58)</f>
        <v>0</v>
      </c>
      <c r="H59" s="39">
        <f t="shared" si="14"/>
        <v>17125.625</v>
      </c>
    </row>
    <row r="60" spans="1:8" x14ac:dyDescent="0.25">
      <c r="A60" s="11"/>
      <c r="B60" s="44"/>
      <c r="C60" s="45"/>
      <c r="D60" s="124"/>
      <c r="E60" s="46"/>
      <c r="F60" s="46"/>
      <c r="G60" s="46"/>
      <c r="H60" s="46"/>
    </row>
    <row r="61" spans="1:8" x14ac:dyDescent="0.25">
      <c r="A61" s="110" t="s">
        <v>168</v>
      </c>
      <c r="B61" s="111"/>
      <c r="C61" s="111"/>
      <c r="D61" s="111"/>
      <c r="E61" s="111"/>
      <c r="F61" s="111"/>
      <c r="G61" s="111"/>
      <c r="H61" s="111"/>
    </row>
    <row r="62" spans="1:8" ht="24" x14ac:dyDescent="0.25">
      <c r="A62" s="7" t="s">
        <v>54</v>
      </c>
      <c r="B62" s="7" t="s">
        <v>13</v>
      </c>
      <c r="C62" s="7" t="s">
        <v>61</v>
      </c>
      <c r="D62" s="118" t="s">
        <v>20</v>
      </c>
      <c r="E62" s="7" t="s">
        <v>15</v>
      </c>
      <c r="F62" s="7" t="s">
        <v>14</v>
      </c>
      <c r="G62" s="7" t="s">
        <v>59</v>
      </c>
      <c r="H62" s="7" t="s">
        <v>445</v>
      </c>
    </row>
    <row r="63" spans="1:8" ht="24" x14ac:dyDescent="0.25">
      <c r="A63" s="8">
        <v>32</v>
      </c>
      <c r="B63" s="33" t="s">
        <v>376</v>
      </c>
      <c r="C63" s="33" t="s">
        <v>126</v>
      </c>
      <c r="D63" s="123">
        <v>12.5</v>
      </c>
      <c r="E63" s="8">
        <v>943.95</v>
      </c>
      <c r="F63" s="75">
        <f>E63*D63</f>
        <v>11799.375</v>
      </c>
      <c r="G63" s="75"/>
      <c r="H63" s="75">
        <f>F63-G63</f>
        <v>11799.375</v>
      </c>
    </row>
    <row r="64" spans="1:8" x14ac:dyDescent="0.25">
      <c r="A64" s="16">
        <v>279</v>
      </c>
      <c r="B64" s="42" t="s">
        <v>364</v>
      </c>
      <c r="C64" s="42" t="s">
        <v>75</v>
      </c>
      <c r="D64" s="123">
        <v>12.5</v>
      </c>
      <c r="E64" s="35">
        <v>312.26</v>
      </c>
      <c r="F64" s="35">
        <f t="shared" ref="F64:F66" si="15">D64*E64</f>
        <v>3903.25</v>
      </c>
      <c r="G64" s="35"/>
      <c r="H64" s="75">
        <f t="shared" ref="H64:H66" si="16">F64-G64</f>
        <v>3903.25</v>
      </c>
    </row>
    <row r="65" spans="1:8" x14ac:dyDescent="0.25">
      <c r="A65" s="8">
        <v>33</v>
      </c>
      <c r="B65" s="67" t="s">
        <v>405</v>
      </c>
      <c r="C65" s="67" t="s">
        <v>395</v>
      </c>
      <c r="D65" s="123">
        <f>(50/12)*2.5</f>
        <v>10.416666666666668</v>
      </c>
      <c r="E65" s="35">
        <v>414.83</v>
      </c>
      <c r="F65" s="35">
        <f t="shared" si="15"/>
        <v>4321.1458333333339</v>
      </c>
      <c r="G65" s="35"/>
      <c r="H65" s="75">
        <f t="shared" si="16"/>
        <v>4321.1458333333339</v>
      </c>
    </row>
    <row r="66" spans="1:8" x14ac:dyDescent="0.25">
      <c r="A66" s="8">
        <v>34</v>
      </c>
      <c r="B66" s="33" t="s">
        <v>104</v>
      </c>
      <c r="C66" s="33" t="s">
        <v>105</v>
      </c>
      <c r="D66" s="123">
        <v>12.5</v>
      </c>
      <c r="E66" s="35">
        <v>414.83</v>
      </c>
      <c r="F66" s="35">
        <f t="shared" si="15"/>
        <v>5185.375</v>
      </c>
      <c r="G66" s="35"/>
      <c r="H66" s="75">
        <f t="shared" si="16"/>
        <v>5185.375</v>
      </c>
    </row>
    <row r="67" spans="1:8" x14ac:dyDescent="0.25">
      <c r="A67" s="10">
        <v>251</v>
      </c>
      <c r="B67" s="53" t="s">
        <v>211</v>
      </c>
      <c r="C67" s="27" t="s">
        <v>63</v>
      </c>
      <c r="D67" s="125"/>
      <c r="E67" s="53"/>
      <c r="F67" s="53"/>
      <c r="G67" s="53"/>
      <c r="H67" s="53"/>
    </row>
    <row r="68" spans="1:8" x14ac:dyDescent="0.25">
      <c r="A68" s="10">
        <v>31</v>
      </c>
      <c r="B68" s="27" t="s">
        <v>211</v>
      </c>
      <c r="C68" s="28" t="s">
        <v>287</v>
      </c>
      <c r="D68" s="126"/>
      <c r="E68" s="29"/>
      <c r="F68" s="29"/>
      <c r="G68" s="29"/>
      <c r="H68" s="29"/>
    </row>
    <row r="69" spans="1:8" x14ac:dyDescent="0.25">
      <c r="A69" s="10">
        <v>36</v>
      </c>
      <c r="B69" s="27" t="s">
        <v>211</v>
      </c>
      <c r="C69" s="27" t="s">
        <v>237</v>
      </c>
      <c r="D69" s="126"/>
      <c r="E69" s="29"/>
      <c r="F69" s="29"/>
      <c r="G69" s="29"/>
      <c r="H69" s="29"/>
    </row>
    <row r="70" spans="1:8" x14ac:dyDescent="0.25">
      <c r="A70" s="13">
        <v>38</v>
      </c>
      <c r="B70" s="27" t="s">
        <v>211</v>
      </c>
      <c r="C70" s="28" t="s">
        <v>350</v>
      </c>
      <c r="D70" s="126"/>
      <c r="E70" s="29"/>
      <c r="F70" s="29"/>
      <c r="G70" s="29"/>
      <c r="H70" s="29"/>
    </row>
    <row r="71" spans="1:8" x14ac:dyDescent="0.25">
      <c r="A71" s="8">
        <v>249</v>
      </c>
      <c r="B71" s="33" t="s">
        <v>303</v>
      </c>
      <c r="C71" s="33" t="s">
        <v>350</v>
      </c>
      <c r="D71" s="123">
        <v>12.5</v>
      </c>
      <c r="E71" s="35">
        <v>312.06</v>
      </c>
      <c r="F71" s="35">
        <f t="shared" ref="F71:F78" si="17">D71*E71</f>
        <v>3900.75</v>
      </c>
      <c r="G71" s="35"/>
      <c r="H71" s="24">
        <f>F71-G71</f>
        <v>3900.75</v>
      </c>
    </row>
    <row r="72" spans="1:8" x14ac:dyDescent="0.25">
      <c r="A72" s="8">
        <v>37</v>
      </c>
      <c r="B72" s="33" t="s">
        <v>260</v>
      </c>
      <c r="C72" s="33" t="s">
        <v>278</v>
      </c>
      <c r="D72" s="123">
        <v>12.5</v>
      </c>
      <c r="E72" s="35">
        <v>626.19000000000005</v>
      </c>
      <c r="F72" s="35">
        <f t="shared" si="17"/>
        <v>7827.3750000000009</v>
      </c>
      <c r="G72" s="35"/>
      <c r="H72" s="24">
        <f t="shared" ref="H72:H78" si="18">F72-G72</f>
        <v>7827.3750000000009</v>
      </c>
    </row>
    <row r="73" spans="1:8" x14ac:dyDescent="0.25">
      <c r="A73" s="15">
        <v>281</v>
      </c>
      <c r="B73" s="42" t="s">
        <v>367</v>
      </c>
      <c r="C73" s="34" t="s">
        <v>366</v>
      </c>
      <c r="D73" s="123">
        <v>12.5</v>
      </c>
      <c r="E73" s="35">
        <v>414.83</v>
      </c>
      <c r="F73" s="35">
        <f t="shared" si="17"/>
        <v>5185.375</v>
      </c>
      <c r="G73" s="35"/>
      <c r="H73" s="24">
        <f t="shared" si="18"/>
        <v>5185.375</v>
      </c>
    </row>
    <row r="74" spans="1:8" x14ac:dyDescent="0.25">
      <c r="A74" s="8">
        <v>39</v>
      </c>
      <c r="B74" s="33" t="s">
        <v>210</v>
      </c>
      <c r="C74" s="33" t="s">
        <v>365</v>
      </c>
      <c r="D74" s="123">
        <v>12.5</v>
      </c>
      <c r="E74" s="35">
        <v>414.83</v>
      </c>
      <c r="F74" s="35">
        <f t="shared" si="17"/>
        <v>5185.375</v>
      </c>
      <c r="G74" s="35"/>
      <c r="H74" s="24">
        <f t="shared" si="18"/>
        <v>5185.375</v>
      </c>
    </row>
    <row r="75" spans="1:8" x14ac:dyDescent="0.25">
      <c r="A75" s="8">
        <v>43</v>
      </c>
      <c r="B75" s="33" t="s">
        <v>35</v>
      </c>
      <c r="C75" s="33" t="s">
        <v>63</v>
      </c>
      <c r="D75" s="123">
        <v>12.5</v>
      </c>
      <c r="E75" s="2">
        <v>263.56</v>
      </c>
      <c r="F75" s="35">
        <f t="shared" si="17"/>
        <v>3294.5</v>
      </c>
      <c r="G75" s="35"/>
      <c r="H75" s="24">
        <f t="shared" si="18"/>
        <v>3294.5</v>
      </c>
    </row>
    <row r="76" spans="1:8" x14ac:dyDescent="0.25">
      <c r="A76" s="8">
        <v>41</v>
      </c>
      <c r="B76" s="33" t="s">
        <v>5</v>
      </c>
      <c r="C76" s="33" t="s">
        <v>81</v>
      </c>
      <c r="D76" s="123">
        <v>12.5</v>
      </c>
      <c r="E76" s="35">
        <v>263.56</v>
      </c>
      <c r="F76" s="35">
        <f t="shared" si="17"/>
        <v>3294.5</v>
      </c>
      <c r="G76" s="35"/>
      <c r="H76" s="24">
        <f t="shared" si="18"/>
        <v>3294.5</v>
      </c>
    </row>
    <row r="77" spans="1:8" x14ac:dyDescent="0.25">
      <c r="A77" s="8">
        <v>42</v>
      </c>
      <c r="B77" s="33" t="s">
        <v>196</v>
      </c>
      <c r="C77" s="34" t="s">
        <v>151</v>
      </c>
      <c r="D77" s="123">
        <v>12.5</v>
      </c>
      <c r="E77" s="35">
        <v>312.26</v>
      </c>
      <c r="F77" s="35">
        <f t="shared" si="17"/>
        <v>3903.25</v>
      </c>
      <c r="G77" s="35"/>
      <c r="H77" s="24">
        <f t="shared" si="18"/>
        <v>3903.25</v>
      </c>
    </row>
    <row r="78" spans="1:8" x14ac:dyDescent="0.25">
      <c r="A78" s="8">
        <v>43</v>
      </c>
      <c r="B78" s="33" t="s">
        <v>103</v>
      </c>
      <c r="C78" s="33" t="s">
        <v>63</v>
      </c>
      <c r="D78" s="123">
        <v>12.5</v>
      </c>
      <c r="E78" s="2">
        <v>263.56</v>
      </c>
      <c r="F78" s="35">
        <f t="shared" si="17"/>
        <v>3294.5</v>
      </c>
      <c r="G78" s="35"/>
      <c r="H78" s="24">
        <f t="shared" si="18"/>
        <v>3294.5</v>
      </c>
    </row>
    <row r="79" spans="1:8" x14ac:dyDescent="0.25">
      <c r="A79" s="11"/>
      <c r="B79" s="44"/>
      <c r="C79" s="45"/>
      <c r="D79" s="124" t="s">
        <v>238</v>
      </c>
      <c r="E79" s="46"/>
      <c r="F79" s="97">
        <f>SUM(F63:F78)</f>
        <v>61094.770833333336</v>
      </c>
      <c r="G79" s="97">
        <f t="shared" ref="G79:H79" si="19">SUM(G63:G78)</f>
        <v>0</v>
      </c>
      <c r="H79" s="97">
        <f t="shared" si="19"/>
        <v>61094.770833333336</v>
      </c>
    </row>
    <row r="80" spans="1:8" x14ac:dyDescent="0.25">
      <c r="A80" s="11"/>
      <c r="B80" s="44"/>
      <c r="C80" s="45"/>
      <c r="D80" s="124"/>
      <c r="E80" s="46"/>
      <c r="F80" s="97"/>
      <c r="G80" s="97"/>
      <c r="H80" s="97"/>
    </row>
    <row r="81" spans="1:8" x14ac:dyDescent="0.25">
      <c r="A81" s="110" t="s">
        <v>285</v>
      </c>
      <c r="B81" s="111"/>
      <c r="C81" s="111"/>
      <c r="D81" s="111"/>
      <c r="E81" s="111"/>
      <c r="F81" s="111"/>
      <c r="G81" s="111"/>
      <c r="H81" s="111"/>
    </row>
    <row r="82" spans="1:8" ht="24" x14ac:dyDescent="0.25">
      <c r="A82" s="7" t="s">
        <v>54</v>
      </c>
      <c r="B82" s="7" t="s">
        <v>13</v>
      </c>
      <c r="C82" s="7" t="s">
        <v>61</v>
      </c>
      <c r="D82" s="118" t="s">
        <v>20</v>
      </c>
      <c r="E82" s="7" t="s">
        <v>15</v>
      </c>
      <c r="F82" s="7" t="s">
        <v>14</v>
      </c>
      <c r="G82" s="7" t="s">
        <v>59</v>
      </c>
      <c r="H82" s="7" t="s">
        <v>445</v>
      </c>
    </row>
    <row r="83" spans="1:8" x14ac:dyDescent="0.25">
      <c r="A83" s="94">
        <v>212</v>
      </c>
      <c r="B83" s="93" t="s">
        <v>433</v>
      </c>
      <c r="C83" s="93" t="s">
        <v>285</v>
      </c>
      <c r="D83" s="127">
        <f>(50/12)*2</f>
        <v>8.3333333333333339</v>
      </c>
      <c r="E83" s="24">
        <v>661.33</v>
      </c>
      <c r="F83" s="24">
        <f>D83*E83</f>
        <v>5511.0833333333339</v>
      </c>
      <c r="G83" s="24"/>
      <c r="H83" s="24">
        <f>F83-G83</f>
        <v>5511.0833333333339</v>
      </c>
    </row>
    <row r="84" spans="1:8" x14ac:dyDescent="0.25">
      <c r="A84" s="8">
        <v>40</v>
      </c>
      <c r="B84" s="33" t="s">
        <v>421</v>
      </c>
      <c r="C84" s="33" t="s">
        <v>286</v>
      </c>
      <c r="D84" s="123">
        <f>(50/12)*2.5</f>
        <v>10.416666666666668</v>
      </c>
      <c r="E84" s="35">
        <v>312.26</v>
      </c>
      <c r="F84" s="35">
        <f t="shared" ref="F84" si="20">D84*E84</f>
        <v>3252.7083333333335</v>
      </c>
      <c r="G84" s="35"/>
      <c r="H84" s="24">
        <f>F84-G84</f>
        <v>3252.7083333333335</v>
      </c>
    </row>
    <row r="85" spans="1:8" x14ac:dyDescent="0.25">
      <c r="A85" s="14"/>
      <c r="B85" s="50"/>
      <c r="C85" s="50"/>
      <c r="D85" s="128"/>
      <c r="E85" s="51"/>
      <c r="F85" s="52">
        <f>SUM(F83:F84)</f>
        <v>8763.7916666666679</v>
      </c>
      <c r="G85" s="52">
        <f t="shared" ref="G85:H85" si="21">SUM(G83:G84)</f>
        <v>0</v>
      </c>
      <c r="H85" s="52">
        <f t="shared" si="21"/>
        <v>8763.7916666666679</v>
      </c>
    </row>
    <row r="86" spans="1:8" x14ac:dyDescent="0.25">
      <c r="A86" s="11"/>
      <c r="B86" s="44"/>
      <c r="C86" s="45"/>
      <c r="D86" s="124"/>
      <c r="E86" s="46"/>
      <c r="F86" s="46"/>
      <c r="G86" s="46"/>
      <c r="H86" s="46"/>
    </row>
    <row r="87" spans="1:8" x14ac:dyDescent="0.25">
      <c r="A87" s="110" t="s">
        <v>169</v>
      </c>
      <c r="B87" s="111"/>
      <c r="C87" s="111"/>
      <c r="D87" s="111"/>
      <c r="E87" s="111"/>
      <c r="F87" s="111"/>
      <c r="G87" s="111"/>
      <c r="H87" s="111"/>
    </row>
    <row r="88" spans="1:8" ht="24" x14ac:dyDescent="0.25">
      <c r="A88" s="7" t="s">
        <v>54</v>
      </c>
      <c r="B88" s="7" t="s">
        <v>13</v>
      </c>
      <c r="C88" s="7" t="s">
        <v>61</v>
      </c>
      <c r="D88" s="118" t="s">
        <v>20</v>
      </c>
      <c r="E88" s="7" t="s">
        <v>15</v>
      </c>
      <c r="F88" s="7" t="s">
        <v>14</v>
      </c>
      <c r="G88" s="7" t="s">
        <v>59</v>
      </c>
      <c r="H88" s="7" t="s">
        <v>445</v>
      </c>
    </row>
    <row r="89" spans="1:8" x14ac:dyDescent="0.25">
      <c r="A89" s="12">
        <v>44</v>
      </c>
      <c r="B89" s="22" t="s">
        <v>374</v>
      </c>
      <c r="C89" s="22" t="s">
        <v>221</v>
      </c>
      <c r="D89" s="119">
        <v>12.5</v>
      </c>
      <c r="E89" s="24">
        <v>661.33</v>
      </c>
      <c r="F89" s="24">
        <f>D89*E89</f>
        <v>8266.625</v>
      </c>
      <c r="G89" s="24"/>
      <c r="H89" s="24">
        <f>F89-G89</f>
        <v>8266.625</v>
      </c>
    </row>
    <row r="90" spans="1:8" x14ac:dyDescent="0.25">
      <c r="A90" s="12">
        <v>281</v>
      </c>
      <c r="B90" s="22" t="s">
        <v>387</v>
      </c>
      <c r="C90" s="22" t="s">
        <v>371</v>
      </c>
      <c r="D90" s="121">
        <v>12.5</v>
      </c>
      <c r="E90" s="35">
        <v>414.83</v>
      </c>
      <c r="F90" s="35">
        <f t="shared" ref="F90" si="22">D90*E90</f>
        <v>5185.375</v>
      </c>
      <c r="G90" s="35"/>
      <c r="H90" s="24">
        <f>F90-G90</f>
        <v>5185.375</v>
      </c>
    </row>
    <row r="91" spans="1:8" x14ac:dyDescent="0.25">
      <c r="A91" s="11"/>
      <c r="B91" s="30"/>
      <c r="C91" s="38"/>
      <c r="D91" s="122"/>
      <c r="E91" s="31"/>
      <c r="F91" s="39">
        <f>+SUM(F89:F90)</f>
        <v>13452</v>
      </c>
      <c r="G91" s="39">
        <f t="shared" ref="G91:H91" si="23">+SUM(G89:G90)</f>
        <v>0</v>
      </c>
      <c r="H91" s="39">
        <f t="shared" si="23"/>
        <v>13452</v>
      </c>
    </row>
    <row r="92" spans="1:8" x14ac:dyDescent="0.25">
      <c r="A92" s="102" t="s">
        <v>170</v>
      </c>
      <c r="B92" s="103"/>
      <c r="C92" s="103"/>
      <c r="D92" s="103"/>
      <c r="E92" s="103"/>
      <c r="F92" s="103"/>
      <c r="G92" s="103"/>
      <c r="H92" s="103"/>
    </row>
    <row r="93" spans="1:8" ht="24" x14ac:dyDescent="0.25">
      <c r="A93" s="7" t="s">
        <v>54</v>
      </c>
      <c r="B93" s="7" t="s">
        <v>13</v>
      </c>
      <c r="C93" s="7" t="s">
        <v>61</v>
      </c>
      <c r="D93" s="118" t="s">
        <v>20</v>
      </c>
      <c r="E93" s="7" t="s">
        <v>15</v>
      </c>
      <c r="F93" s="7" t="s">
        <v>14</v>
      </c>
      <c r="G93" s="7" t="s">
        <v>59</v>
      </c>
      <c r="H93" s="7" t="s">
        <v>445</v>
      </c>
    </row>
    <row r="94" spans="1:8" ht="36" x14ac:dyDescent="0.25">
      <c r="A94" s="8">
        <v>45</v>
      </c>
      <c r="B94" s="33" t="s">
        <v>96</v>
      </c>
      <c r="C94" s="33" t="s">
        <v>222</v>
      </c>
      <c r="D94" s="123">
        <v>12.5</v>
      </c>
      <c r="E94" s="35">
        <v>661.33</v>
      </c>
      <c r="F94" s="35">
        <f>D94*E94</f>
        <v>8266.625</v>
      </c>
      <c r="G94" s="35"/>
      <c r="H94" s="24">
        <f>F94-G94</f>
        <v>8266.625</v>
      </c>
    </row>
    <row r="95" spans="1:8" x14ac:dyDescent="0.25">
      <c r="A95" s="8">
        <v>83</v>
      </c>
      <c r="B95" s="33" t="s">
        <v>389</v>
      </c>
      <c r="C95" s="33" t="s">
        <v>69</v>
      </c>
      <c r="D95" s="123">
        <v>12.5</v>
      </c>
      <c r="E95" s="2">
        <v>263.56</v>
      </c>
      <c r="F95" s="35">
        <f t="shared" ref="F95" si="24">D95*E95</f>
        <v>3294.5</v>
      </c>
      <c r="G95" s="35"/>
      <c r="H95" s="24">
        <f>F95-G95</f>
        <v>3294.5</v>
      </c>
    </row>
    <row r="96" spans="1:8" x14ac:dyDescent="0.25">
      <c r="A96" s="11"/>
      <c r="B96" s="30"/>
      <c r="C96" s="38"/>
      <c r="D96" s="122"/>
      <c r="E96" s="31"/>
      <c r="F96" s="39">
        <f>+SUM(F94:F95)</f>
        <v>11561.125</v>
      </c>
      <c r="G96" s="39">
        <f t="shared" ref="G96:H96" si="25">+SUM(G94:G95)</f>
        <v>0</v>
      </c>
      <c r="H96" s="39">
        <f t="shared" si="25"/>
        <v>11561.125</v>
      </c>
    </row>
    <row r="97" spans="1:8" x14ac:dyDescent="0.25">
      <c r="A97" s="11"/>
      <c r="B97" s="30"/>
      <c r="C97" s="38"/>
      <c r="D97" s="122"/>
      <c r="E97" s="31"/>
      <c r="F97" s="39"/>
      <c r="G97" s="39"/>
      <c r="H97" s="39"/>
    </row>
    <row r="98" spans="1:8" x14ac:dyDescent="0.25">
      <c r="A98" s="102" t="s">
        <v>171</v>
      </c>
      <c r="B98" s="103"/>
      <c r="C98" s="103"/>
      <c r="D98" s="103"/>
      <c r="E98" s="103"/>
      <c r="F98" s="103"/>
      <c r="G98" s="103"/>
      <c r="H98" s="103"/>
    </row>
    <row r="99" spans="1:8" ht="24" x14ac:dyDescent="0.25">
      <c r="A99" s="7" t="s">
        <v>54</v>
      </c>
      <c r="B99" s="7" t="s">
        <v>13</v>
      </c>
      <c r="C99" s="7" t="s">
        <v>61</v>
      </c>
      <c r="D99" s="118" t="s">
        <v>20</v>
      </c>
      <c r="E99" s="7" t="s">
        <v>15</v>
      </c>
      <c r="F99" s="7" t="s">
        <v>14</v>
      </c>
      <c r="G99" s="7" t="s">
        <v>59</v>
      </c>
      <c r="H99" s="7" t="s">
        <v>445</v>
      </c>
    </row>
    <row r="100" spans="1:8" x14ac:dyDescent="0.25">
      <c r="A100" s="15">
        <v>47</v>
      </c>
      <c r="B100" s="33" t="s">
        <v>150</v>
      </c>
      <c r="C100" s="33" t="s">
        <v>375</v>
      </c>
      <c r="D100" s="123">
        <v>12.5</v>
      </c>
      <c r="E100" s="35">
        <v>661.33</v>
      </c>
      <c r="F100" s="35">
        <f>D100*E100</f>
        <v>8266.625</v>
      </c>
      <c r="G100" s="35"/>
      <c r="H100" s="24">
        <f>F100-G100</f>
        <v>8266.625</v>
      </c>
    </row>
    <row r="101" spans="1:8" x14ac:dyDescent="0.25">
      <c r="A101" s="8">
        <v>125</v>
      </c>
      <c r="B101" s="78" t="s">
        <v>351</v>
      </c>
      <c r="C101" s="33" t="s">
        <v>250</v>
      </c>
      <c r="D101" s="123">
        <v>12.5</v>
      </c>
      <c r="E101" s="35">
        <v>312.26</v>
      </c>
      <c r="F101" s="35">
        <f>D101*E101</f>
        <v>3903.25</v>
      </c>
      <c r="G101" s="35"/>
      <c r="H101" s="24">
        <f t="shared" ref="H101:H102" si="26">F101-G101</f>
        <v>3903.25</v>
      </c>
    </row>
    <row r="102" spans="1:8" x14ac:dyDescent="0.25">
      <c r="A102" s="8">
        <v>48</v>
      </c>
      <c r="B102" s="33" t="s">
        <v>99</v>
      </c>
      <c r="C102" s="34" t="s">
        <v>75</v>
      </c>
      <c r="D102" s="123">
        <v>12.5</v>
      </c>
      <c r="E102" s="35">
        <v>312.26</v>
      </c>
      <c r="F102" s="35">
        <f>D102*E102</f>
        <v>3903.25</v>
      </c>
      <c r="G102" s="35"/>
      <c r="H102" s="24">
        <f t="shared" si="26"/>
        <v>3903.25</v>
      </c>
    </row>
    <row r="103" spans="1:8" x14ac:dyDescent="0.25">
      <c r="A103" s="11"/>
      <c r="B103" s="44"/>
      <c r="C103" s="45"/>
      <c r="D103" s="124"/>
      <c r="E103" s="46"/>
      <c r="F103" s="97">
        <f>+SUM(F100:F102)</f>
        <v>16073.125</v>
      </c>
      <c r="G103" s="97">
        <f t="shared" ref="G103:H103" si="27">+SUM(G100:G102)</f>
        <v>0</v>
      </c>
      <c r="H103" s="97">
        <f t="shared" si="27"/>
        <v>16073.125</v>
      </c>
    </row>
    <row r="104" spans="1:8" x14ac:dyDescent="0.25">
      <c r="A104" s="11"/>
      <c r="B104" s="44"/>
      <c r="C104" s="45"/>
      <c r="D104" s="124"/>
      <c r="E104" s="46"/>
      <c r="F104" s="97"/>
      <c r="G104" s="97"/>
      <c r="H104" s="97"/>
    </row>
    <row r="105" spans="1:8" x14ac:dyDescent="0.25">
      <c r="A105" s="110" t="s">
        <v>253</v>
      </c>
      <c r="B105" s="111"/>
      <c r="C105" s="111"/>
      <c r="D105" s="111"/>
      <c r="E105" s="111"/>
      <c r="F105" s="111"/>
      <c r="G105" s="111"/>
      <c r="H105" s="111"/>
    </row>
    <row r="106" spans="1:8" ht="24" x14ac:dyDescent="0.25">
      <c r="A106" s="7" t="s">
        <v>54</v>
      </c>
      <c r="B106" s="7" t="s">
        <v>13</v>
      </c>
      <c r="C106" s="7" t="s">
        <v>61</v>
      </c>
      <c r="D106" s="118" t="s">
        <v>20</v>
      </c>
      <c r="E106" s="7" t="s">
        <v>15</v>
      </c>
      <c r="F106" s="7" t="s">
        <v>14</v>
      </c>
      <c r="G106" s="7" t="s">
        <v>59</v>
      </c>
      <c r="H106" s="7" t="s">
        <v>445</v>
      </c>
    </row>
    <row r="107" spans="1:8" x14ac:dyDescent="0.25">
      <c r="A107" s="8">
        <v>49</v>
      </c>
      <c r="B107" s="33" t="s">
        <v>107</v>
      </c>
      <c r="C107" s="33" t="s">
        <v>248</v>
      </c>
      <c r="D107" s="123">
        <v>12.5</v>
      </c>
      <c r="E107" s="35">
        <v>661.33</v>
      </c>
      <c r="F107" s="35">
        <f>D107*E107</f>
        <v>8266.625</v>
      </c>
      <c r="G107" s="35"/>
      <c r="H107" s="24">
        <f>F107-G107</f>
        <v>8266.625</v>
      </c>
    </row>
    <row r="108" spans="1:8" x14ac:dyDescent="0.25">
      <c r="A108" s="8">
        <v>275</v>
      </c>
      <c r="B108" s="33" t="s">
        <v>201</v>
      </c>
      <c r="C108" s="33" t="s">
        <v>352</v>
      </c>
      <c r="D108" s="123">
        <v>12.5</v>
      </c>
      <c r="E108" s="35">
        <v>414.83</v>
      </c>
      <c r="F108" s="35">
        <f>D108*E108</f>
        <v>5185.375</v>
      </c>
      <c r="G108" s="35"/>
      <c r="H108" s="24">
        <f t="shared" ref="H108:H110" si="28">F108-G108</f>
        <v>5185.375</v>
      </c>
    </row>
    <row r="109" spans="1:8" x14ac:dyDescent="0.25">
      <c r="A109" s="8">
        <v>50</v>
      </c>
      <c r="B109" s="33" t="s">
        <v>136</v>
      </c>
      <c r="C109" s="33" t="s">
        <v>106</v>
      </c>
      <c r="D109" s="123">
        <v>12.5</v>
      </c>
      <c r="E109" s="35">
        <v>414.83</v>
      </c>
      <c r="F109" s="35">
        <f>D109*E109</f>
        <v>5185.375</v>
      </c>
      <c r="G109" s="35"/>
      <c r="H109" s="24">
        <f t="shared" si="28"/>
        <v>5185.375</v>
      </c>
    </row>
    <row r="110" spans="1:8" x14ac:dyDescent="0.25">
      <c r="A110" s="8">
        <v>51</v>
      </c>
      <c r="B110" s="33" t="s">
        <v>16</v>
      </c>
      <c r="C110" s="34" t="s">
        <v>252</v>
      </c>
      <c r="D110" s="123">
        <v>12.5</v>
      </c>
      <c r="E110" s="35">
        <v>312.26</v>
      </c>
      <c r="F110" s="35">
        <f>D110*E110</f>
        <v>3903.25</v>
      </c>
      <c r="G110" s="35"/>
      <c r="H110" s="24">
        <f t="shared" si="28"/>
        <v>3903.25</v>
      </c>
    </row>
    <row r="111" spans="1:8" x14ac:dyDescent="0.25">
      <c r="A111" s="11"/>
      <c r="B111" s="44"/>
      <c r="C111" s="45"/>
      <c r="D111" s="124"/>
      <c r="E111" s="46"/>
      <c r="F111" s="97">
        <f>+SUM(F107:F110)</f>
        <v>22540.625</v>
      </c>
      <c r="G111" s="97">
        <f t="shared" ref="G111:H111" si="29">+SUM(G107:G110)</f>
        <v>0</v>
      </c>
      <c r="H111" s="97">
        <f t="shared" si="29"/>
        <v>22540.625</v>
      </c>
    </row>
    <row r="112" spans="1:8" x14ac:dyDescent="0.25">
      <c r="A112" s="11"/>
      <c r="B112" s="44"/>
      <c r="C112" s="45"/>
      <c r="D112" s="124"/>
      <c r="E112" s="46"/>
      <c r="F112" s="97"/>
      <c r="G112" s="97"/>
      <c r="H112" s="97"/>
    </row>
    <row r="113" spans="1:8" x14ac:dyDescent="0.25">
      <c r="A113" s="110" t="s">
        <v>172</v>
      </c>
      <c r="B113" s="111"/>
      <c r="C113" s="111"/>
      <c r="D113" s="111"/>
      <c r="E113" s="111"/>
      <c r="F113" s="111"/>
      <c r="G113" s="111"/>
      <c r="H113" s="111"/>
    </row>
    <row r="114" spans="1:8" ht="24" x14ac:dyDescent="0.25">
      <c r="A114" s="7" t="s">
        <v>54</v>
      </c>
      <c r="B114" s="7" t="s">
        <v>13</v>
      </c>
      <c r="C114" s="7" t="s">
        <v>61</v>
      </c>
      <c r="D114" s="118" t="s">
        <v>20</v>
      </c>
      <c r="E114" s="7" t="s">
        <v>15</v>
      </c>
      <c r="F114" s="7" t="s">
        <v>14</v>
      </c>
      <c r="G114" s="7" t="s">
        <v>59</v>
      </c>
      <c r="H114" s="7" t="s">
        <v>445</v>
      </c>
    </row>
    <row r="115" spans="1:8" x14ac:dyDescent="0.25">
      <c r="A115" s="8">
        <v>52</v>
      </c>
      <c r="B115" s="33" t="s">
        <v>140</v>
      </c>
      <c r="C115" s="33" t="s">
        <v>68</v>
      </c>
      <c r="D115" s="123">
        <v>12.5</v>
      </c>
      <c r="E115" s="35">
        <v>312.26</v>
      </c>
      <c r="F115" s="35">
        <f t="shared" ref="F115:F120" si="30">D115*E115</f>
        <v>3903.25</v>
      </c>
      <c r="G115" s="35"/>
      <c r="H115" s="24">
        <f>F115-G115</f>
        <v>3903.25</v>
      </c>
    </row>
    <row r="116" spans="1:8" x14ac:dyDescent="0.25">
      <c r="A116" s="8">
        <v>53</v>
      </c>
      <c r="B116" s="33" t="s">
        <v>187</v>
      </c>
      <c r="C116" s="33" t="s">
        <v>63</v>
      </c>
      <c r="D116" s="123">
        <v>12.5</v>
      </c>
      <c r="E116" s="2">
        <v>263.56</v>
      </c>
      <c r="F116" s="35">
        <f t="shared" si="30"/>
        <v>3294.5</v>
      </c>
      <c r="G116" s="35"/>
      <c r="H116" s="24">
        <f t="shared" ref="H116:H120" si="31">F116-G116</f>
        <v>3294.5</v>
      </c>
    </row>
    <row r="117" spans="1:8" x14ac:dyDescent="0.25">
      <c r="A117" s="8">
        <v>54</v>
      </c>
      <c r="B117" s="33" t="s">
        <v>114</v>
      </c>
      <c r="C117" s="33" t="s">
        <v>86</v>
      </c>
      <c r="D117" s="123">
        <v>12.5</v>
      </c>
      <c r="E117" s="2">
        <v>263.56</v>
      </c>
      <c r="F117" s="35">
        <f t="shared" si="30"/>
        <v>3294.5</v>
      </c>
      <c r="G117" s="35"/>
      <c r="H117" s="24">
        <f t="shared" si="31"/>
        <v>3294.5</v>
      </c>
    </row>
    <row r="118" spans="1:8" x14ac:dyDescent="0.25">
      <c r="A118" s="8">
        <v>55</v>
      </c>
      <c r="B118" s="33" t="s">
        <v>17</v>
      </c>
      <c r="C118" s="34" t="s">
        <v>86</v>
      </c>
      <c r="D118" s="123">
        <v>12.5</v>
      </c>
      <c r="E118" s="2">
        <v>263.56</v>
      </c>
      <c r="F118" s="35">
        <f t="shared" si="30"/>
        <v>3294.5</v>
      </c>
      <c r="G118" s="35"/>
      <c r="H118" s="24">
        <f t="shared" si="31"/>
        <v>3294.5</v>
      </c>
    </row>
    <row r="119" spans="1:8" x14ac:dyDescent="0.25">
      <c r="A119" s="8">
        <v>56</v>
      </c>
      <c r="B119" s="33" t="s">
        <v>12</v>
      </c>
      <c r="C119" s="34">
        <v>375013008919251</v>
      </c>
      <c r="D119" s="123">
        <v>12.5</v>
      </c>
      <c r="E119" s="35">
        <v>263.56</v>
      </c>
      <c r="F119" s="35">
        <f t="shared" si="30"/>
        <v>3294.5</v>
      </c>
      <c r="G119" s="35"/>
      <c r="H119" s="24">
        <f t="shared" si="31"/>
        <v>3294.5</v>
      </c>
    </row>
    <row r="120" spans="1:8" x14ac:dyDescent="0.25">
      <c r="A120" s="8">
        <v>57</v>
      </c>
      <c r="B120" s="33" t="s">
        <v>10</v>
      </c>
      <c r="C120" s="33" t="s">
        <v>70</v>
      </c>
      <c r="D120" s="123">
        <v>12.5</v>
      </c>
      <c r="E120" s="2">
        <v>220.28</v>
      </c>
      <c r="F120" s="35">
        <f t="shared" si="30"/>
        <v>2753.5</v>
      </c>
      <c r="G120" s="35"/>
      <c r="H120" s="24">
        <f t="shared" si="31"/>
        <v>2753.5</v>
      </c>
    </row>
    <row r="121" spans="1:8" x14ac:dyDescent="0.25">
      <c r="A121" s="11"/>
      <c r="B121" s="44"/>
      <c r="C121" s="45"/>
      <c r="D121" s="124"/>
      <c r="E121" s="46"/>
      <c r="F121" s="97">
        <f>+SUM(F115:F120)</f>
        <v>19834.75</v>
      </c>
      <c r="G121" s="97">
        <f t="shared" ref="G121:H121" si="32">+SUM(G115:G120)</f>
        <v>0</v>
      </c>
      <c r="H121" s="97">
        <f t="shared" si="32"/>
        <v>19834.75</v>
      </c>
    </row>
    <row r="122" spans="1:8" x14ac:dyDescent="0.25">
      <c r="A122" s="11"/>
      <c r="B122" s="44"/>
      <c r="C122" s="45"/>
      <c r="D122" s="124"/>
      <c r="E122" s="46"/>
      <c r="F122" s="46"/>
      <c r="G122" s="46"/>
      <c r="H122" s="46"/>
    </row>
    <row r="123" spans="1:8" x14ac:dyDescent="0.25">
      <c r="A123" s="110" t="s">
        <v>173</v>
      </c>
      <c r="B123" s="111"/>
      <c r="C123" s="111"/>
      <c r="D123" s="111"/>
      <c r="E123" s="111"/>
      <c r="F123" s="111"/>
      <c r="G123" s="111"/>
      <c r="H123" s="111"/>
    </row>
    <row r="124" spans="1:8" ht="24" x14ac:dyDescent="0.25">
      <c r="A124" s="7" t="s">
        <v>54</v>
      </c>
      <c r="B124" s="7" t="s">
        <v>13</v>
      </c>
      <c r="C124" s="7" t="s">
        <v>61</v>
      </c>
      <c r="D124" s="118" t="s">
        <v>20</v>
      </c>
      <c r="E124" s="7" t="s">
        <v>15</v>
      </c>
      <c r="F124" s="7" t="s">
        <v>14</v>
      </c>
      <c r="G124" s="7" t="s">
        <v>59</v>
      </c>
      <c r="H124" s="7" t="s">
        <v>445</v>
      </c>
    </row>
    <row r="125" spans="1:8" x14ac:dyDescent="0.25">
      <c r="A125" s="8">
        <v>58</v>
      </c>
      <c r="B125" s="33" t="s">
        <v>203</v>
      </c>
      <c r="C125" s="33" t="s">
        <v>197</v>
      </c>
      <c r="D125" s="123">
        <v>12.5</v>
      </c>
      <c r="E125" s="35">
        <v>661.33</v>
      </c>
      <c r="F125" s="35">
        <f t="shared" ref="F125:F136" si="33">D125*E125</f>
        <v>8266.625</v>
      </c>
      <c r="G125" s="35"/>
      <c r="H125" s="24">
        <f>F125-G125</f>
        <v>8266.625</v>
      </c>
    </row>
    <row r="126" spans="1:8" x14ac:dyDescent="0.25">
      <c r="A126" s="14">
        <v>59</v>
      </c>
      <c r="B126" s="42" t="s">
        <v>397</v>
      </c>
      <c r="C126" s="33" t="s">
        <v>223</v>
      </c>
      <c r="D126" s="123">
        <v>12.5</v>
      </c>
      <c r="E126" s="35">
        <v>414.83</v>
      </c>
      <c r="F126" s="35">
        <f>D126*E126</f>
        <v>5185.375</v>
      </c>
      <c r="G126" s="35"/>
      <c r="H126" s="24">
        <f t="shared" ref="H126:H136" si="34">F126-G126</f>
        <v>5185.375</v>
      </c>
    </row>
    <row r="127" spans="1:8" x14ac:dyDescent="0.25">
      <c r="A127" s="73">
        <v>30</v>
      </c>
      <c r="B127" s="33" t="s">
        <v>271</v>
      </c>
      <c r="C127" s="33" t="s">
        <v>63</v>
      </c>
      <c r="D127" s="123">
        <v>12.5</v>
      </c>
      <c r="E127" s="35">
        <v>263.56</v>
      </c>
      <c r="F127" s="35">
        <f>D127*E127</f>
        <v>3294.5</v>
      </c>
      <c r="G127" s="35"/>
      <c r="H127" s="24">
        <f t="shared" si="34"/>
        <v>3294.5</v>
      </c>
    </row>
    <row r="128" spans="1:8" x14ac:dyDescent="0.25">
      <c r="A128" s="15">
        <v>282</v>
      </c>
      <c r="B128" s="33" t="s">
        <v>215</v>
      </c>
      <c r="C128" s="40" t="s">
        <v>255</v>
      </c>
      <c r="D128" s="123">
        <v>12.5</v>
      </c>
      <c r="E128" s="76">
        <v>264.52</v>
      </c>
      <c r="F128" s="35">
        <f t="shared" ref="F128:F136" si="35">D128*E128</f>
        <v>3306.5</v>
      </c>
      <c r="G128" s="35"/>
      <c r="H128" s="24">
        <f t="shared" si="34"/>
        <v>3306.5</v>
      </c>
    </row>
    <row r="129" spans="1:8" x14ac:dyDescent="0.25">
      <c r="A129" s="8">
        <v>60</v>
      </c>
      <c r="B129" s="33" t="s">
        <v>267</v>
      </c>
      <c r="C129" s="33" t="s">
        <v>255</v>
      </c>
      <c r="D129" s="123">
        <v>12.5</v>
      </c>
      <c r="E129" s="76">
        <v>264.52</v>
      </c>
      <c r="F129" s="35">
        <f t="shared" si="35"/>
        <v>3306.5</v>
      </c>
      <c r="G129" s="35"/>
      <c r="H129" s="24">
        <f t="shared" si="34"/>
        <v>3306.5</v>
      </c>
    </row>
    <row r="130" spans="1:8" x14ac:dyDescent="0.25">
      <c r="A130" s="15">
        <v>61</v>
      </c>
      <c r="B130" s="33" t="s">
        <v>268</v>
      </c>
      <c r="C130" s="33" t="s">
        <v>269</v>
      </c>
      <c r="D130" s="123">
        <v>12.5</v>
      </c>
      <c r="E130" s="76">
        <v>264.52</v>
      </c>
      <c r="F130" s="35">
        <f t="shared" si="35"/>
        <v>3306.5</v>
      </c>
      <c r="G130" s="35"/>
      <c r="H130" s="24">
        <f t="shared" si="34"/>
        <v>3306.5</v>
      </c>
    </row>
    <row r="131" spans="1:8" x14ac:dyDescent="0.25">
      <c r="A131" s="15">
        <v>247</v>
      </c>
      <c r="B131" s="33" t="s">
        <v>425</v>
      </c>
      <c r="C131" s="33" t="s">
        <v>269</v>
      </c>
      <c r="D131" s="121">
        <f>(50/12)*2</f>
        <v>8.3333333333333339</v>
      </c>
      <c r="E131" s="76">
        <v>264.52</v>
      </c>
      <c r="F131" s="35">
        <f t="shared" si="35"/>
        <v>2204.3333333333335</v>
      </c>
      <c r="G131" s="35"/>
      <c r="H131" s="24">
        <f t="shared" si="34"/>
        <v>2204.3333333333335</v>
      </c>
    </row>
    <row r="132" spans="1:8" x14ac:dyDescent="0.25">
      <c r="A132" s="73">
        <v>274</v>
      </c>
      <c r="B132" s="22" t="s">
        <v>345</v>
      </c>
      <c r="C132" s="22" t="s">
        <v>269</v>
      </c>
      <c r="D132" s="119">
        <v>12.5</v>
      </c>
      <c r="E132" s="113">
        <v>264.52</v>
      </c>
      <c r="F132" s="24">
        <f t="shared" si="35"/>
        <v>3306.5</v>
      </c>
      <c r="G132" s="24"/>
      <c r="H132" s="24">
        <f t="shared" si="34"/>
        <v>3306.5</v>
      </c>
    </row>
    <row r="133" spans="1:8" x14ac:dyDescent="0.25">
      <c r="A133" s="8">
        <v>62</v>
      </c>
      <c r="B133" s="33" t="s">
        <v>216</v>
      </c>
      <c r="C133" s="33" t="s">
        <v>217</v>
      </c>
      <c r="D133" s="123">
        <v>12.5</v>
      </c>
      <c r="E133" s="76">
        <v>264.52</v>
      </c>
      <c r="F133" s="35">
        <f t="shared" si="35"/>
        <v>3306.5</v>
      </c>
      <c r="G133" s="35"/>
      <c r="H133" s="24">
        <f t="shared" si="34"/>
        <v>3306.5</v>
      </c>
    </row>
    <row r="134" spans="1:8" x14ac:dyDescent="0.25">
      <c r="A134" s="15">
        <v>63</v>
      </c>
      <c r="B134" s="33" t="s">
        <v>219</v>
      </c>
      <c r="C134" s="33" t="s">
        <v>217</v>
      </c>
      <c r="D134" s="123">
        <v>12.5</v>
      </c>
      <c r="E134" s="35">
        <v>264.52</v>
      </c>
      <c r="F134" s="35">
        <f t="shared" si="35"/>
        <v>3306.5</v>
      </c>
      <c r="G134" s="35"/>
      <c r="H134" s="24">
        <f t="shared" si="34"/>
        <v>3306.5</v>
      </c>
    </row>
    <row r="135" spans="1:8" x14ac:dyDescent="0.25">
      <c r="A135" s="15">
        <v>248</v>
      </c>
      <c r="B135" s="33" t="s">
        <v>300</v>
      </c>
      <c r="C135" s="33" t="s">
        <v>217</v>
      </c>
      <c r="D135" s="123">
        <v>12.5</v>
      </c>
      <c r="E135" s="35">
        <v>264.52</v>
      </c>
      <c r="F135" s="35">
        <f t="shared" si="35"/>
        <v>3306.5</v>
      </c>
      <c r="G135" s="35"/>
      <c r="H135" s="24">
        <f t="shared" si="34"/>
        <v>3306.5</v>
      </c>
    </row>
    <row r="136" spans="1:8" x14ac:dyDescent="0.25">
      <c r="A136" s="8">
        <v>64</v>
      </c>
      <c r="B136" s="33" t="s">
        <v>51</v>
      </c>
      <c r="C136" s="33" t="s">
        <v>255</v>
      </c>
      <c r="D136" s="123">
        <v>12.5</v>
      </c>
      <c r="E136" s="35">
        <v>264.52</v>
      </c>
      <c r="F136" s="35">
        <f t="shared" si="35"/>
        <v>3306.5</v>
      </c>
      <c r="G136" s="35"/>
      <c r="H136" s="24">
        <f t="shared" si="34"/>
        <v>3306.5</v>
      </c>
    </row>
    <row r="137" spans="1:8" x14ac:dyDescent="0.25">
      <c r="A137" s="11"/>
      <c r="B137" s="44"/>
      <c r="C137" s="45"/>
      <c r="D137" s="124"/>
      <c r="E137" s="46"/>
      <c r="F137" s="97">
        <f>SUM(F125:F136)</f>
        <v>45402.833333333328</v>
      </c>
      <c r="G137" s="97">
        <f t="shared" ref="G137:H137" si="36">SUM(G125:G136)</f>
        <v>0</v>
      </c>
      <c r="H137" s="97">
        <f t="shared" si="36"/>
        <v>45402.833333333328</v>
      </c>
    </row>
    <row r="138" spans="1:8" x14ac:dyDescent="0.25">
      <c r="A138" s="11"/>
      <c r="B138" s="44"/>
      <c r="C138" s="45"/>
      <c r="D138" s="124"/>
      <c r="E138" s="46"/>
      <c r="F138" s="97"/>
      <c r="G138" s="97"/>
      <c r="H138" s="97"/>
    </row>
    <row r="139" spans="1:8" x14ac:dyDescent="0.25">
      <c r="A139" s="110" t="s">
        <v>174</v>
      </c>
      <c r="B139" s="111"/>
      <c r="C139" s="111"/>
      <c r="D139" s="111"/>
      <c r="E139" s="111"/>
      <c r="F139" s="111"/>
      <c r="G139" s="111"/>
      <c r="H139" s="111"/>
    </row>
    <row r="140" spans="1:8" ht="24" x14ac:dyDescent="0.25">
      <c r="A140" s="7" t="s">
        <v>54</v>
      </c>
      <c r="B140" s="7" t="s">
        <v>13</v>
      </c>
      <c r="C140" s="7" t="s">
        <v>61</v>
      </c>
      <c r="D140" s="118" t="s">
        <v>20</v>
      </c>
      <c r="E140" s="7" t="s">
        <v>15</v>
      </c>
      <c r="F140" s="7" t="s">
        <v>14</v>
      </c>
      <c r="G140" s="7" t="s">
        <v>59</v>
      </c>
      <c r="H140" s="7" t="s">
        <v>445</v>
      </c>
    </row>
    <row r="141" spans="1:8" x14ac:dyDescent="0.25">
      <c r="A141" s="8">
        <v>65</v>
      </c>
      <c r="B141" s="33" t="s">
        <v>194</v>
      </c>
      <c r="C141" s="34" t="s">
        <v>133</v>
      </c>
      <c r="D141" s="123">
        <v>12.5</v>
      </c>
      <c r="E141" s="35">
        <v>661.33</v>
      </c>
      <c r="F141" s="35">
        <f t="shared" ref="F141:F148" si="37">D141*E141</f>
        <v>8266.625</v>
      </c>
      <c r="G141" s="35"/>
      <c r="H141" s="35">
        <f>F141-G141</f>
        <v>8266.625</v>
      </c>
    </row>
    <row r="142" spans="1:8" ht="24" x14ac:dyDescent="0.25">
      <c r="A142" s="8">
        <v>66</v>
      </c>
      <c r="B142" s="33" t="s">
        <v>193</v>
      </c>
      <c r="C142" s="33" t="s">
        <v>69</v>
      </c>
      <c r="D142" s="123">
        <v>12.5</v>
      </c>
      <c r="E142" s="2">
        <v>263.56</v>
      </c>
      <c r="F142" s="35">
        <f t="shared" si="37"/>
        <v>3294.5</v>
      </c>
      <c r="G142" s="35"/>
      <c r="H142" s="35">
        <f t="shared" ref="H142:H148" si="38">F142-G142</f>
        <v>3294.5</v>
      </c>
    </row>
    <row r="143" spans="1:8" x14ac:dyDescent="0.25">
      <c r="A143" s="16">
        <v>67</v>
      </c>
      <c r="B143" s="42" t="s">
        <v>359</v>
      </c>
      <c r="C143" s="47" t="s">
        <v>71</v>
      </c>
      <c r="D143" s="123">
        <v>12.5</v>
      </c>
      <c r="E143" s="2">
        <v>263.56</v>
      </c>
      <c r="F143" s="35">
        <f t="shared" si="37"/>
        <v>3294.5</v>
      </c>
      <c r="G143" s="35"/>
      <c r="H143" s="35">
        <f t="shared" si="38"/>
        <v>3294.5</v>
      </c>
    </row>
    <row r="144" spans="1:8" x14ac:dyDescent="0.25">
      <c r="A144" s="8">
        <v>258</v>
      </c>
      <c r="B144" s="33" t="s">
        <v>317</v>
      </c>
      <c r="C144" s="33" t="s">
        <v>318</v>
      </c>
      <c r="D144" s="123">
        <v>12.5</v>
      </c>
      <c r="E144" s="2">
        <v>263.56</v>
      </c>
      <c r="F144" s="35">
        <f t="shared" si="37"/>
        <v>3294.5</v>
      </c>
      <c r="G144" s="35"/>
      <c r="H144" s="35">
        <f t="shared" si="38"/>
        <v>3294.5</v>
      </c>
    </row>
    <row r="145" spans="1:8" x14ac:dyDescent="0.25">
      <c r="A145" s="8">
        <v>68</v>
      </c>
      <c r="B145" s="33" t="s">
        <v>274</v>
      </c>
      <c r="C145" s="33" t="s">
        <v>256</v>
      </c>
      <c r="D145" s="123">
        <v>12.5</v>
      </c>
      <c r="E145" s="2">
        <v>199.8</v>
      </c>
      <c r="F145" s="35">
        <f t="shared" si="37"/>
        <v>2497.5</v>
      </c>
      <c r="G145" s="35"/>
      <c r="H145" s="35">
        <f t="shared" si="38"/>
        <v>2497.5</v>
      </c>
    </row>
    <row r="146" spans="1:8" x14ac:dyDescent="0.25">
      <c r="A146" s="8">
        <v>70</v>
      </c>
      <c r="B146" s="33" t="s">
        <v>279</v>
      </c>
      <c r="C146" s="33" t="s">
        <v>257</v>
      </c>
      <c r="D146" s="123">
        <v>12.5</v>
      </c>
      <c r="E146" s="2">
        <v>233.5</v>
      </c>
      <c r="F146" s="35">
        <f t="shared" si="37"/>
        <v>2918.75</v>
      </c>
      <c r="G146" s="35"/>
      <c r="H146" s="35">
        <f t="shared" si="38"/>
        <v>2918.75</v>
      </c>
    </row>
    <row r="147" spans="1:8" x14ac:dyDescent="0.25">
      <c r="A147" s="8">
        <v>71</v>
      </c>
      <c r="B147" s="33" t="s">
        <v>280</v>
      </c>
      <c r="C147" s="33" t="s">
        <v>258</v>
      </c>
      <c r="D147" s="123">
        <v>12.5</v>
      </c>
      <c r="E147" s="2">
        <v>173</v>
      </c>
      <c r="F147" s="35">
        <f t="shared" si="37"/>
        <v>2162.5</v>
      </c>
      <c r="G147" s="35"/>
      <c r="H147" s="35">
        <f t="shared" si="38"/>
        <v>2162.5</v>
      </c>
    </row>
    <row r="148" spans="1:8" ht="24" x14ac:dyDescent="0.25">
      <c r="A148" s="8">
        <v>72</v>
      </c>
      <c r="B148" s="33" t="s">
        <v>281</v>
      </c>
      <c r="C148" s="33" t="s">
        <v>259</v>
      </c>
      <c r="D148" s="123">
        <v>12.5</v>
      </c>
      <c r="E148" s="2">
        <v>199.8</v>
      </c>
      <c r="F148" s="35">
        <f t="shared" si="37"/>
        <v>2497.5</v>
      </c>
      <c r="G148" s="35"/>
      <c r="H148" s="35">
        <f t="shared" si="38"/>
        <v>2497.5</v>
      </c>
    </row>
    <row r="149" spans="1:8" x14ac:dyDescent="0.25">
      <c r="A149" s="11"/>
      <c r="B149" s="30"/>
      <c r="C149" s="38"/>
      <c r="D149" s="122"/>
      <c r="E149" s="31"/>
      <c r="F149" s="39">
        <f>+SUM(F141:F148)</f>
        <v>28226.375</v>
      </c>
      <c r="G149" s="39">
        <f t="shared" ref="G149" si="39">+SUM(G141:G148)</f>
        <v>0</v>
      </c>
      <c r="H149" s="39">
        <f>+SUM(H141:H148)</f>
        <v>28226.375</v>
      </c>
    </row>
    <row r="150" spans="1:8" x14ac:dyDescent="0.25">
      <c r="A150" s="11"/>
      <c r="B150" s="30"/>
      <c r="C150" s="38"/>
      <c r="D150" s="122"/>
      <c r="E150" s="31"/>
      <c r="F150" s="39"/>
      <c r="G150" s="39"/>
      <c r="H150" s="39"/>
    </row>
    <row r="151" spans="1:8" x14ac:dyDescent="0.25">
      <c r="A151" s="110" t="s">
        <v>175</v>
      </c>
      <c r="B151" s="111"/>
      <c r="C151" s="111"/>
      <c r="D151" s="111"/>
      <c r="E151" s="111"/>
      <c r="F151" s="111"/>
      <c r="G151" s="111"/>
      <c r="H151" s="111"/>
    </row>
    <row r="152" spans="1:8" ht="24" x14ac:dyDescent="0.25">
      <c r="A152" s="7" t="s">
        <v>54</v>
      </c>
      <c r="B152" s="7" t="s">
        <v>13</v>
      </c>
      <c r="C152" s="7" t="s">
        <v>61</v>
      </c>
      <c r="D152" s="118" t="s">
        <v>20</v>
      </c>
      <c r="E152" s="7" t="s">
        <v>15</v>
      </c>
      <c r="F152" s="7" t="s">
        <v>14</v>
      </c>
      <c r="G152" s="7" t="s">
        <v>59</v>
      </c>
      <c r="H152" s="7" t="s">
        <v>445</v>
      </c>
    </row>
    <row r="153" spans="1:8" x14ac:dyDescent="0.25">
      <c r="A153" s="8">
        <v>76</v>
      </c>
      <c r="B153" s="33" t="s">
        <v>152</v>
      </c>
      <c r="C153" s="33" t="s">
        <v>360</v>
      </c>
      <c r="D153" s="123">
        <v>12.5</v>
      </c>
      <c r="E153" s="35">
        <v>414.83</v>
      </c>
      <c r="F153" s="35">
        <f>D153*E153</f>
        <v>5185.375</v>
      </c>
      <c r="G153" s="35"/>
      <c r="H153" s="35">
        <f>F153-G153</f>
        <v>5185.375</v>
      </c>
    </row>
    <row r="154" spans="1:8" ht="24" x14ac:dyDescent="0.25">
      <c r="A154" s="8">
        <v>77</v>
      </c>
      <c r="B154" s="33" t="s">
        <v>396</v>
      </c>
      <c r="C154" s="33" t="s">
        <v>239</v>
      </c>
      <c r="D154" s="123">
        <v>12.5</v>
      </c>
      <c r="E154" s="2">
        <v>263.56</v>
      </c>
      <c r="F154" s="35">
        <f>D154*E154</f>
        <v>3294.5</v>
      </c>
      <c r="G154" s="35"/>
      <c r="H154" s="35">
        <f t="shared" ref="H154:H155" si="40">F154-G154</f>
        <v>3294.5</v>
      </c>
    </row>
    <row r="155" spans="1:8" x14ac:dyDescent="0.25">
      <c r="A155" s="8">
        <v>78</v>
      </c>
      <c r="B155" s="33" t="s">
        <v>101</v>
      </c>
      <c r="C155" s="34" t="s">
        <v>66</v>
      </c>
      <c r="D155" s="123">
        <v>12.5</v>
      </c>
      <c r="E155" s="2">
        <v>263.56</v>
      </c>
      <c r="F155" s="35">
        <f>D155*E155</f>
        <v>3294.5</v>
      </c>
      <c r="G155" s="35"/>
      <c r="H155" s="35">
        <f t="shared" si="40"/>
        <v>3294.5</v>
      </c>
    </row>
    <row r="156" spans="1:8" x14ac:dyDescent="0.25">
      <c r="A156" s="11"/>
      <c r="B156" s="44"/>
      <c r="C156" s="45"/>
      <c r="D156" s="124"/>
      <c r="E156" s="46"/>
      <c r="F156" s="97">
        <f>+SUM(F153:F155)</f>
        <v>11774.375</v>
      </c>
      <c r="G156" s="97">
        <f t="shared" ref="G156:H156" si="41">+SUM(G153:G155)</f>
        <v>0</v>
      </c>
      <c r="H156" s="97">
        <f t="shared" si="41"/>
        <v>11774.375</v>
      </c>
    </row>
    <row r="157" spans="1:8" x14ac:dyDescent="0.25">
      <c r="A157" s="11"/>
      <c r="B157" s="44"/>
      <c r="C157" s="45"/>
      <c r="D157" s="124"/>
      <c r="E157" s="46"/>
      <c r="F157" s="97"/>
      <c r="G157" s="97"/>
      <c r="H157" s="97"/>
    </row>
    <row r="158" spans="1:8" x14ac:dyDescent="0.25">
      <c r="A158" s="110" t="s">
        <v>176</v>
      </c>
      <c r="B158" s="111"/>
      <c r="C158" s="111"/>
      <c r="D158" s="111"/>
      <c r="E158" s="111"/>
      <c r="F158" s="111"/>
      <c r="G158" s="111"/>
      <c r="H158" s="111"/>
    </row>
    <row r="159" spans="1:8" ht="24" x14ac:dyDescent="0.25">
      <c r="A159" s="7" t="s">
        <v>54</v>
      </c>
      <c r="B159" s="7" t="s">
        <v>13</v>
      </c>
      <c r="C159" s="7" t="s">
        <v>61</v>
      </c>
      <c r="D159" s="118" t="s">
        <v>20</v>
      </c>
      <c r="E159" s="7" t="s">
        <v>15</v>
      </c>
      <c r="F159" s="7" t="s">
        <v>14</v>
      </c>
      <c r="G159" s="7" t="s">
        <v>59</v>
      </c>
      <c r="H159" s="7" t="s">
        <v>445</v>
      </c>
    </row>
    <row r="160" spans="1:8" x14ac:dyDescent="0.25">
      <c r="A160" s="8">
        <v>79</v>
      </c>
      <c r="B160" s="33" t="s">
        <v>19</v>
      </c>
      <c r="C160" s="33" t="s">
        <v>84</v>
      </c>
      <c r="D160" s="123">
        <v>12.5</v>
      </c>
      <c r="E160" s="35">
        <v>414.83</v>
      </c>
      <c r="F160" s="35">
        <f>D160*E160</f>
        <v>5185.375</v>
      </c>
      <c r="G160" s="35"/>
      <c r="H160" s="35">
        <f>F160-G160</f>
        <v>5185.375</v>
      </c>
    </row>
    <row r="161" spans="1:8" x14ac:dyDescent="0.25">
      <c r="A161" s="8">
        <v>80</v>
      </c>
      <c r="B161" s="33" t="s">
        <v>1</v>
      </c>
      <c r="C161" s="34" t="s">
        <v>63</v>
      </c>
      <c r="D161" s="123">
        <v>12.5</v>
      </c>
      <c r="E161" s="35">
        <v>263.56</v>
      </c>
      <c r="F161" s="35">
        <f>D161*E161</f>
        <v>3294.5</v>
      </c>
      <c r="G161" s="35"/>
      <c r="H161" s="35">
        <f t="shared" ref="H161:H162" si="42">F161-G161</f>
        <v>3294.5</v>
      </c>
    </row>
    <row r="162" spans="1:8" x14ac:dyDescent="0.25">
      <c r="A162" s="8">
        <v>81</v>
      </c>
      <c r="B162" s="33" t="s">
        <v>301</v>
      </c>
      <c r="C162" s="34" t="s">
        <v>63</v>
      </c>
      <c r="D162" s="123">
        <v>12.5</v>
      </c>
      <c r="E162" s="35">
        <v>263.56</v>
      </c>
      <c r="F162" s="35">
        <f t="shared" ref="F162" si="43">D162*E162</f>
        <v>3294.5</v>
      </c>
      <c r="G162" s="35"/>
      <c r="H162" s="35">
        <f t="shared" si="42"/>
        <v>3294.5</v>
      </c>
    </row>
    <row r="163" spans="1:8" x14ac:dyDescent="0.25">
      <c r="A163" s="11"/>
      <c r="B163" s="44"/>
      <c r="C163" s="45"/>
      <c r="D163" s="124"/>
      <c r="E163" s="46"/>
      <c r="F163" s="97">
        <f>+SUM(F160:F162)</f>
        <v>11774.375</v>
      </c>
      <c r="G163" s="97">
        <f t="shared" ref="G163:H163" si="44">+SUM(G160:G162)</f>
        <v>0</v>
      </c>
      <c r="H163" s="97">
        <f t="shared" si="44"/>
        <v>11774.375</v>
      </c>
    </row>
    <row r="164" spans="1:8" x14ac:dyDescent="0.25">
      <c r="A164" s="11"/>
      <c r="B164" s="44"/>
      <c r="C164" s="45"/>
      <c r="D164" s="124"/>
      <c r="E164" s="46"/>
      <c r="F164" s="97"/>
      <c r="G164" s="97"/>
      <c r="H164" s="97"/>
    </row>
    <row r="165" spans="1:8" x14ac:dyDescent="0.25">
      <c r="A165" s="110" t="s">
        <v>177</v>
      </c>
      <c r="B165" s="111"/>
      <c r="C165" s="111"/>
      <c r="D165" s="111"/>
      <c r="E165" s="111"/>
      <c r="F165" s="111"/>
      <c r="G165" s="111"/>
      <c r="H165" s="111"/>
    </row>
    <row r="166" spans="1:8" ht="24" x14ac:dyDescent="0.25">
      <c r="A166" s="7" t="s">
        <v>54</v>
      </c>
      <c r="B166" s="7" t="s">
        <v>13</v>
      </c>
      <c r="C166" s="7" t="s">
        <v>61</v>
      </c>
      <c r="D166" s="118" t="s">
        <v>20</v>
      </c>
      <c r="E166" s="7" t="s">
        <v>15</v>
      </c>
      <c r="F166" s="7" t="s">
        <v>14</v>
      </c>
      <c r="G166" s="7" t="s">
        <v>59</v>
      </c>
      <c r="H166" s="7" t="s">
        <v>445</v>
      </c>
    </row>
    <row r="167" spans="1:8" ht="24" x14ac:dyDescent="0.25">
      <c r="A167" s="8">
        <v>82</v>
      </c>
      <c r="B167" s="33" t="s">
        <v>93</v>
      </c>
      <c r="C167" s="33" t="s">
        <v>153</v>
      </c>
      <c r="D167" s="123">
        <v>12.5</v>
      </c>
      <c r="E167" s="35">
        <v>661.33</v>
      </c>
      <c r="F167" s="35">
        <f t="shared" ref="F167:F176" si="45">D167*E167</f>
        <v>8266.625</v>
      </c>
      <c r="G167" s="35"/>
      <c r="H167" s="35">
        <f>F167-G167</f>
        <v>8266.625</v>
      </c>
    </row>
    <row r="168" spans="1:8" x14ac:dyDescent="0.25">
      <c r="A168" s="15">
        <v>211</v>
      </c>
      <c r="B168" s="33" t="s">
        <v>308</v>
      </c>
      <c r="C168" s="33" t="s">
        <v>63</v>
      </c>
      <c r="D168" s="123">
        <v>12.5</v>
      </c>
      <c r="E168" s="35">
        <v>263.56</v>
      </c>
      <c r="F168" s="35">
        <f t="shared" si="45"/>
        <v>3294.5</v>
      </c>
      <c r="G168" s="35"/>
      <c r="H168" s="35">
        <f t="shared" ref="H168:H176" si="46">F168-G168</f>
        <v>3294.5</v>
      </c>
    </row>
    <row r="169" spans="1:8" x14ac:dyDescent="0.25">
      <c r="A169" s="8">
        <v>84</v>
      </c>
      <c r="B169" s="67" t="s">
        <v>370</v>
      </c>
      <c r="C169" s="33" t="s">
        <v>154</v>
      </c>
      <c r="D169" s="123">
        <v>12.5</v>
      </c>
      <c r="E169" s="35">
        <v>312.26</v>
      </c>
      <c r="F169" s="35">
        <f t="shared" si="45"/>
        <v>3903.25</v>
      </c>
      <c r="G169" s="35"/>
      <c r="H169" s="35">
        <f t="shared" si="46"/>
        <v>3903.25</v>
      </c>
    </row>
    <row r="170" spans="1:8" ht="24" x14ac:dyDescent="0.25">
      <c r="A170" s="8">
        <v>85</v>
      </c>
      <c r="B170" s="33" t="s">
        <v>195</v>
      </c>
      <c r="C170" s="33" t="s">
        <v>290</v>
      </c>
      <c r="D170" s="123">
        <v>12.5</v>
      </c>
      <c r="E170" s="35">
        <v>312.26</v>
      </c>
      <c r="F170" s="35">
        <f t="shared" si="45"/>
        <v>3903.25</v>
      </c>
      <c r="G170" s="35"/>
      <c r="H170" s="35">
        <f t="shared" si="46"/>
        <v>3903.25</v>
      </c>
    </row>
    <row r="171" spans="1:8" x14ac:dyDescent="0.25">
      <c r="A171" s="8">
        <v>86</v>
      </c>
      <c r="B171" s="33" t="s">
        <v>39</v>
      </c>
      <c r="C171" s="33" t="s">
        <v>128</v>
      </c>
      <c r="D171" s="123">
        <v>12.5</v>
      </c>
      <c r="E171" s="35">
        <v>263.56</v>
      </c>
      <c r="F171" s="35">
        <f t="shared" si="45"/>
        <v>3294.5</v>
      </c>
      <c r="G171" s="35"/>
      <c r="H171" s="35">
        <f t="shared" si="46"/>
        <v>3294.5</v>
      </c>
    </row>
    <row r="172" spans="1:8" x14ac:dyDescent="0.25">
      <c r="A172" s="8">
        <v>87</v>
      </c>
      <c r="B172" s="33" t="s">
        <v>8</v>
      </c>
      <c r="C172" s="33" t="s">
        <v>78</v>
      </c>
      <c r="D172" s="123">
        <v>12.5</v>
      </c>
      <c r="E172" s="35">
        <v>263.56</v>
      </c>
      <c r="F172" s="35">
        <f t="shared" si="45"/>
        <v>3294.5</v>
      </c>
      <c r="G172" s="35"/>
      <c r="H172" s="35">
        <f t="shared" si="46"/>
        <v>3294.5</v>
      </c>
    </row>
    <row r="173" spans="1:8" x14ac:dyDescent="0.25">
      <c r="A173" s="10">
        <v>88</v>
      </c>
      <c r="B173" s="53" t="s">
        <v>420</v>
      </c>
      <c r="C173" s="27" t="s">
        <v>437</v>
      </c>
      <c r="D173" s="126"/>
      <c r="E173" s="29"/>
      <c r="F173" s="29"/>
      <c r="G173" s="29"/>
      <c r="H173" s="29">
        <f t="shared" si="46"/>
        <v>0</v>
      </c>
    </row>
    <row r="174" spans="1:8" x14ac:dyDescent="0.25">
      <c r="A174" s="8">
        <v>271</v>
      </c>
      <c r="B174" s="33" t="s">
        <v>337</v>
      </c>
      <c r="C174" s="33" t="s">
        <v>338</v>
      </c>
      <c r="D174" s="123">
        <v>12.5</v>
      </c>
      <c r="E174" s="35">
        <v>263.56</v>
      </c>
      <c r="F174" s="35">
        <f t="shared" ref="F174:F176" si="47">D174*E174</f>
        <v>3294.5</v>
      </c>
      <c r="G174" s="35"/>
      <c r="H174" s="35">
        <f t="shared" si="46"/>
        <v>3294.5</v>
      </c>
    </row>
    <row r="175" spans="1:8" x14ac:dyDescent="0.25">
      <c r="A175" s="16">
        <v>89</v>
      </c>
      <c r="B175" s="42" t="s">
        <v>390</v>
      </c>
      <c r="C175" s="77" t="s">
        <v>77</v>
      </c>
      <c r="D175" s="123">
        <v>12.5</v>
      </c>
      <c r="E175" s="35">
        <v>312.26</v>
      </c>
      <c r="F175" s="35">
        <f t="shared" si="47"/>
        <v>3903.25</v>
      </c>
      <c r="G175" s="35"/>
      <c r="H175" s="35">
        <f t="shared" si="46"/>
        <v>3903.25</v>
      </c>
    </row>
    <row r="176" spans="1:8" x14ac:dyDescent="0.25">
      <c r="A176" s="8">
        <v>90</v>
      </c>
      <c r="B176" s="33" t="s">
        <v>40</v>
      </c>
      <c r="C176" s="34" t="s">
        <v>76</v>
      </c>
      <c r="D176" s="123">
        <v>12.5</v>
      </c>
      <c r="E176" s="35">
        <v>214.1</v>
      </c>
      <c r="F176" s="35">
        <f t="shared" si="47"/>
        <v>2676.25</v>
      </c>
      <c r="G176" s="35"/>
      <c r="H176" s="35">
        <f t="shared" si="46"/>
        <v>2676.25</v>
      </c>
    </row>
    <row r="177" spans="1:8" x14ac:dyDescent="0.25">
      <c r="A177" s="11"/>
      <c r="B177" s="44"/>
      <c r="C177" s="45"/>
      <c r="D177" s="124"/>
      <c r="E177" s="46"/>
      <c r="F177" s="97">
        <f>+SUM(F167:F176)</f>
        <v>35830.625</v>
      </c>
      <c r="G177" s="97">
        <f t="shared" ref="G177:H177" si="48">+SUM(G167:G176)</f>
        <v>0</v>
      </c>
      <c r="H177" s="97">
        <f t="shared" si="48"/>
        <v>35830.625</v>
      </c>
    </row>
    <row r="178" spans="1:8" x14ac:dyDescent="0.25">
      <c r="A178" s="11"/>
      <c r="B178" s="44"/>
      <c r="C178" s="45"/>
      <c r="D178" s="124"/>
      <c r="E178" s="46"/>
      <c r="F178" s="97"/>
      <c r="G178" s="97"/>
      <c r="H178" s="97"/>
    </row>
    <row r="179" spans="1:8" x14ac:dyDescent="0.25">
      <c r="A179" s="11"/>
      <c r="B179" s="44"/>
      <c r="C179" s="45"/>
      <c r="D179" s="124"/>
      <c r="E179" s="46"/>
      <c r="F179" s="97"/>
      <c r="G179" s="97"/>
      <c r="H179" s="97"/>
    </row>
    <row r="180" spans="1:8" x14ac:dyDescent="0.25">
      <c r="A180" s="110" t="s">
        <v>178</v>
      </c>
      <c r="B180" s="111"/>
      <c r="C180" s="111"/>
      <c r="D180" s="111"/>
      <c r="E180" s="111"/>
      <c r="F180" s="111"/>
      <c r="G180" s="111"/>
      <c r="H180" s="111"/>
    </row>
    <row r="181" spans="1:8" ht="24" x14ac:dyDescent="0.25">
      <c r="A181" s="7" t="s">
        <v>54</v>
      </c>
      <c r="B181" s="7" t="s">
        <v>13</v>
      </c>
      <c r="C181" s="7" t="s">
        <v>61</v>
      </c>
      <c r="D181" s="118" t="s">
        <v>20</v>
      </c>
      <c r="E181" s="7" t="s">
        <v>15</v>
      </c>
      <c r="F181" s="7" t="s">
        <v>14</v>
      </c>
      <c r="G181" s="7" t="s">
        <v>59</v>
      </c>
      <c r="H181" s="7" t="s">
        <v>445</v>
      </c>
    </row>
    <row r="182" spans="1:8" x14ac:dyDescent="0.25">
      <c r="A182" s="8">
        <v>91</v>
      </c>
      <c r="B182" s="33" t="s">
        <v>0</v>
      </c>
      <c r="C182" s="33" t="s">
        <v>127</v>
      </c>
      <c r="D182" s="123">
        <v>12.5</v>
      </c>
      <c r="E182" s="35">
        <v>661.33</v>
      </c>
      <c r="F182" s="35">
        <f t="shared" ref="F182:F190" si="49">D182*E182</f>
        <v>8266.625</v>
      </c>
      <c r="G182" s="35"/>
      <c r="H182" s="35">
        <f>F182-G182</f>
        <v>8266.625</v>
      </c>
    </row>
    <row r="183" spans="1:8" x14ac:dyDescent="0.25">
      <c r="A183" s="8">
        <v>92</v>
      </c>
      <c r="B183" s="33" t="s">
        <v>38</v>
      </c>
      <c r="C183" s="34" t="s">
        <v>63</v>
      </c>
      <c r="D183" s="123">
        <v>12.5</v>
      </c>
      <c r="E183" s="35">
        <v>263.56</v>
      </c>
      <c r="F183" s="35">
        <f t="shared" si="49"/>
        <v>3294.5</v>
      </c>
      <c r="G183" s="35"/>
      <c r="H183" s="35">
        <f t="shared" ref="H183:H190" si="50">F183-G183</f>
        <v>3294.5</v>
      </c>
    </row>
    <row r="184" spans="1:8" x14ac:dyDescent="0.25">
      <c r="A184" s="8">
        <v>93</v>
      </c>
      <c r="B184" s="33" t="s">
        <v>36</v>
      </c>
      <c r="C184" s="34" t="s">
        <v>80</v>
      </c>
      <c r="D184" s="123">
        <v>12.5</v>
      </c>
      <c r="E184" s="35">
        <v>220.57</v>
      </c>
      <c r="F184" s="35">
        <f t="shared" si="49"/>
        <v>2757.125</v>
      </c>
      <c r="G184" s="35"/>
      <c r="H184" s="35">
        <f t="shared" si="50"/>
        <v>2757.125</v>
      </c>
    </row>
    <row r="185" spans="1:8" x14ac:dyDescent="0.25">
      <c r="A185" s="8">
        <v>94</v>
      </c>
      <c r="B185" s="33" t="s">
        <v>141</v>
      </c>
      <c r="C185" s="34" t="s">
        <v>80</v>
      </c>
      <c r="D185" s="123">
        <v>12.5</v>
      </c>
      <c r="E185" s="35">
        <v>220.57300000000001</v>
      </c>
      <c r="F185" s="35">
        <f t="shared" si="49"/>
        <v>2757.1624999999999</v>
      </c>
      <c r="G185" s="35"/>
      <c r="H185" s="35">
        <f t="shared" si="50"/>
        <v>2757.1624999999999</v>
      </c>
    </row>
    <row r="186" spans="1:8" x14ac:dyDescent="0.25">
      <c r="A186" s="8">
        <v>95</v>
      </c>
      <c r="B186" s="33" t="s">
        <v>386</v>
      </c>
      <c r="C186" s="34" t="s">
        <v>80</v>
      </c>
      <c r="D186" s="123">
        <v>12.5</v>
      </c>
      <c r="E186" s="35">
        <v>220.57300000000001</v>
      </c>
      <c r="F186" s="35">
        <f t="shared" si="49"/>
        <v>2757.1624999999999</v>
      </c>
      <c r="G186" s="35"/>
      <c r="H186" s="35">
        <f t="shared" si="50"/>
        <v>2757.1624999999999</v>
      </c>
    </row>
    <row r="187" spans="1:8" x14ac:dyDescent="0.25">
      <c r="A187" s="8">
        <v>96</v>
      </c>
      <c r="B187" s="33" t="s">
        <v>137</v>
      </c>
      <c r="C187" s="34" t="s">
        <v>80</v>
      </c>
      <c r="D187" s="123">
        <v>12.5</v>
      </c>
      <c r="E187" s="35">
        <v>220.57300000000001</v>
      </c>
      <c r="F187" s="35">
        <f>D187*E187</f>
        <v>2757.1624999999999</v>
      </c>
      <c r="G187" s="35"/>
      <c r="H187" s="35">
        <f t="shared" si="50"/>
        <v>2757.1624999999999</v>
      </c>
    </row>
    <row r="188" spans="1:8" x14ac:dyDescent="0.25">
      <c r="A188" s="10">
        <v>97</v>
      </c>
      <c r="B188" s="27" t="s">
        <v>211</v>
      </c>
      <c r="C188" s="28" t="s">
        <v>80</v>
      </c>
      <c r="D188" s="126"/>
      <c r="E188" s="29"/>
      <c r="F188" s="29"/>
      <c r="G188" s="29"/>
      <c r="H188" s="29">
        <f t="shared" si="50"/>
        <v>0</v>
      </c>
    </row>
    <row r="189" spans="1:8" x14ac:dyDescent="0.25">
      <c r="A189" s="8">
        <v>98</v>
      </c>
      <c r="B189" s="33" t="s">
        <v>292</v>
      </c>
      <c r="C189" s="34" t="s">
        <v>80</v>
      </c>
      <c r="D189" s="123">
        <v>12.5</v>
      </c>
      <c r="E189" s="35">
        <v>220.57300000000001</v>
      </c>
      <c r="F189" s="35">
        <f>D189*E189</f>
        <v>2757.1624999999999</v>
      </c>
      <c r="G189" s="35"/>
      <c r="H189" s="35">
        <f t="shared" si="50"/>
        <v>2757.1624999999999</v>
      </c>
    </row>
    <row r="190" spans="1:8" x14ac:dyDescent="0.25">
      <c r="A190" s="8">
        <v>99</v>
      </c>
      <c r="B190" s="33" t="s">
        <v>37</v>
      </c>
      <c r="C190" s="34" t="s">
        <v>80</v>
      </c>
      <c r="D190" s="123">
        <v>12.5</v>
      </c>
      <c r="E190" s="35">
        <v>220.57300000000001</v>
      </c>
      <c r="F190" s="35">
        <f t="shared" ref="F190:F198" si="51">D190*E190</f>
        <v>2757.1624999999999</v>
      </c>
      <c r="G190" s="35"/>
      <c r="H190" s="35">
        <f t="shared" si="50"/>
        <v>2757.1624999999999</v>
      </c>
    </row>
    <row r="191" spans="1:8" x14ac:dyDescent="0.25">
      <c r="A191" s="11"/>
      <c r="B191" s="57"/>
      <c r="C191" s="38"/>
      <c r="D191" s="122"/>
      <c r="E191" s="31"/>
      <c r="F191" s="32">
        <f>+SUM(F182:F190)</f>
        <v>28104.062499999993</v>
      </c>
      <c r="G191" s="32">
        <f t="shared" ref="G191:H191" si="52">+SUM(G182:G190)</f>
        <v>0</v>
      </c>
      <c r="H191" s="32">
        <f t="shared" si="52"/>
        <v>28104.062499999993</v>
      </c>
    </row>
    <row r="192" spans="1:8" x14ac:dyDescent="0.25">
      <c r="A192" s="11"/>
      <c r="B192" s="57"/>
      <c r="C192" s="45"/>
      <c r="D192" s="124"/>
      <c r="E192" s="46"/>
      <c r="F192" s="46"/>
      <c r="G192" s="46"/>
      <c r="H192" s="46"/>
    </row>
    <row r="193" spans="1:8" x14ac:dyDescent="0.25">
      <c r="A193" s="110" t="s">
        <v>353</v>
      </c>
      <c r="B193" s="111"/>
      <c r="C193" s="111"/>
      <c r="D193" s="111"/>
      <c r="E193" s="111"/>
      <c r="F193" s="111"/>
      <c r="G193" s="111"/>
      <c r="H193" s="111"/>
    </row>
    <row r="194" spans="1:8" ht="24" x14ac:dyDescent="0.25">
      <c r="A194" s="7" t="s">
        <v>54</v>
      </c>
      <c r="B194" s="7" t="s">
        <v>13</v>
      </c>
      <c r="C194" s="7" t="s">
        <v>61</v>
      </c>
      <c r="D194" s="118" t="s">
        <v>20</v>
      </c>
      <c r="E194" s="7" t="s">
        <v>15</v>
      </c>
      <c r="F194" s="7" t="s">
        <v>14</v>
      </c>
      <c r="G194" s="7" t="s">
        <v>59</v>
      </c>
      <c r="H194" s="7" t="s">
        <v>445</v>
      </c>
    </row>
    <row r="195" spans="1:8" x14ac:dyDescent="0.25">
      <c r="A195" s="8">
        <v>100</v>
      </c>
      <c r="B195" s="33" t="s">
        <v>234</v>
      </c>
      <c r="C195" s="33" t="s">
        <v>134</v>
      </c>
      <c r="D195" s="123">
        <v>12.5</v>
      </c>
      <c r="E195" s="35">
        <v>661.33</v>
      </c>
      <c r="F195" s="35">
        <f>D195*E195</f>
        <v>8266.625</v>
      </c>
      <c r="G195" s="35"/>
      <c r="H195" s="35">
        <f>F195-G195</f>
        <v>8266.625</v>
      </c>
    </row>
    <row r="196" spans="1:8" x14ac:dyDescent="0.25">
      <c r="A196" s="15">
        <v>151</v>
      </c>
      <c r="B196" s="33" t="s">
        <v>333</v>
      </c>
      <c r="C196" s="33" t="s">
        <v>69</v>
      </c>
      <c r="D196" s="123">
        <v>12.5</v>
      </c>
      <c r="E196" s="35">
        <v>253.77</v>
      </c>
      <c r="F196" s="35">
        <f>D196*E196</f>
        <v>3172.125</v>
      </c>
      <c r="G196" s="35"/>
      <c r="H196" s="35">
        <f t="shared" ref="H196:H204" si="53">F196-G196</f>
        <v>3172.125</v>
      </c>
    </row>
    <row r="197" spans="1:8" x14ac:dyDescent="0.25">
      <c r="A197" s="8">
        <v>103</v>
      </c>
      <c r="B197" s="33" t="s">
        <v>23</v>
      </c>
      <c r="C197" s="34" t="s">
        <v>63</v>
      </c>
      <c r="D197" s="121">
        <v>12.5</v>
      </c>
      <c r="E197" s="35">
        <v>312.26</v>
      </c>
      <c r="F197" s="72">
        <f>D197*E197</f>
        <v>3903.25</v>
      </c>
      <c r="G197" s="72"/>
      <c r="H197" s="35">
        <f t="shared" si="53"/>
        <v>3903.25</v>
      </c>
    </row>
    <row r="198" spans="1:8" x14ac:dyDescent="0.25">
      <c r="A198" s="8">
        <v>105</v>
      </c>
      <c r="B198" s="33" t="s">
        <v>295</v>
      </c>
      <c r="C198" s="34" t="s">
        <v>85</v>
      </c>
      <c r="D198" s="121">
        <v>12.5</v>
      </c>
      <c r="E198" s="35">
        <v>358.47</v>
      </c>
      <c r="F198" s="35">
        <f t="shared" ref="F198:F204" si="54">D198*E198</f>
        <v>4480.875</v>
      </c>
      <c r="G198" s="35"/>
      <c r="H198" s="35">
        <f t="shared" si="53"/>
        <v>4480.875</v>
      </c>
    </row>
    <row r="199" spans="1:8" x14ac:dyDescent="0.25">
      <c r="A199" s="8">
        <v>106</v>
      </c>
      <c r="B199" s="33" t="s">
        <v>273</v>
      </c>
      <c r="C199" s="34" t="s">
        <v>85</v>
      </c>
      <c r="D199" s="121">
        <v>12.5</v>
      </c>
      <c r="E199" s="35">
        <v>358.47</v>
      </c>
      <c r="F199" s="35">
        <f>D199*E199</f>
        <v>4480.875</v>
      </c>
      <c r="G199" s="35"/>
      <c r="H199" s="35">
        <f t="shared" si="53"/>
        <v>4480.875</v>
      </c>
    </row>
    <row r="200" spans="1:8" x14ac:dyDescent="0.25">
      <c r="A200" s="10">
        <v>110</v>
      </c>
      <c r="B200" s="27" t="s">
        <v>211</v>
      </c>
      <c r="C200" s="28" t="s">
        <v>86</v>
      </c>
      <c r="D200" s="129"/>
      <c r="E200" s="29"/>
      <c r="F200" s="29"/>
      <c r="G200" s="29"/>
      <c r="H200" s="29">
        <f t="shared" si="53"/>
        <v>0</v>
      </c>
    </row>
    <row r="201" spans="1:8" x14ac:dyDescent="0.25">
      <c r="A201" s="8">
        <v>111</v>
      </c>
      <c r="B201" s="33" t="s">
        <v>24</v>
      </c>
      <c r="C201" s="33" t="s">
        <v>156</v>
      </c>
      <c r="D201" s="123">
        <v>12.5</v>
      </c>
      <c r="E201" s="35">
        <v>414.83</v>
      </c>
      <c r="F201" s="35">
        <f>D201*E201</f>
        <v>5185.375</v>
      </c>
      <c r="G201" s="35"/>
      <c r="H201" s="35">
        <f t="shared" si="53"/>
        <v>5185.375</v>
      </c>
    </row>
    <row r="202" spans="1:8" x14ac:dyDescent="0.25">
      <c r="A202" s="8">
        <v>112</v>
      </c>
      <c r="B202" s="33" t="s">
        <v>443</v>
      </c>
      <c r="C202" s="34" t="s">
        <v>188</v>
      </c>
      <c r="D202" s="121">
        <f>(50/12)*1</f>
        <v>4.166666666666667</v>
      </c>
      <c r="E202" s="2">
        <v>263.56</v>
      </c>
      <c r="F202" s="35">
        <f>D202*E202</f>
        <v>1098.1666666666667</v>
      </c>
      <c r="G202" s="35"/>
      <c r="H202" s="35">
        <f>F202-G202</f>
        <v>1098.1666666666667</v>
      </c>
    </row>
    <row r="203" spans="1:8" x14ac:dyDescent="0.25">
      <c r="A203" s="8">
        <v>113</v>
      </c>
      <c r="B203" s="33" t="s">
        <v>32</v>
      </c>
      <c r="C203" s="34" t="s">
        <v>155</v>
      </c>
      <c r="D203" s="121">
        <v>12.5</v>
      </c>
      <c r="E203" s="35">
        <v>263.56</v>
      </c>
      <c r="F203" s="35">
        <f t="shared" ref="F203:F209" si="55">D203*E203</f>
        <v>3294.5</v>
      </c>
      <c r="G203" s="35"/>
      <c r="H203" s="35">
        <f t="shared" ref="H203:H211" si="56">F203-G203</f>
        <v>3294.5</v>
      </c>
    </row>
    <row r="204" spans="1:8" x14ac:dyDescent="0.25">
      <c r="A204" s="8">
        <v>114</v>
      </c>
      <c r="B204" s="33" t="s">
        <v>143</v>
      </c>
      <c r="C204" s="34" t="s">
        <v>83</v>
      </c>
      <c r="D204" s="121">
        <v>12.5</v>
      </c>
      <c r="E204" s="35">
        <v>263.56</v>
      </c>
      <c r="F204" s="35">
        <f t="shared" si="55"/>
        <v>3294.5</v>
      </c>
      <c r="G204" s="35"/>
      <c r="H204" s="35">
        <f t="shared" si="56"/>
        <v>3294.5</v>
      </c>
    </row>
    <row r="205" spans="1:8" x14ac:dyDescent="0.25">
      <c r="A205" s="11"/>
      <c r="B205" s="44"/>
      <c r="C205" s="45"/>
      <c r="D205" s="124"/>
      <c r="E205" s="46"/>
      <c r="F205" s="97">
        <f>+SUM(F195:F204)</f>
        <v>37176.291666666672</v>
      </c>
      <c r="G205" s="97">
        <f t="shared" ref="G205:H205" si="57">+SUM(G195:G204)</f>
        <v>0</v>
      </c>
      <c r="H205" s="97">
        <f t="shared" si="57"/>
        <v>37176.291666666672</v>
      </c>
    </row>
    <row r="206" spans="1:8" x14ac:dyDescent="0.25">
      <c r="A206" s="11"/>
      <c r="B206" s="44"/>
      <c r="C206" s="45"/>
      <c r="D206" s="124"/>
      <c r="E206" s="46"/>
      <c r="F206" s="97"/>
      <c r="G206" s="97"/>
      <c r="H206" s="97"/>
    </row>
    <row r="207" spans="1:8" x14ac:dyDescent="0.25">
      <c r="A207" s="110" t="s">
        <v>354</v>
      </c>
      <c r="B207" s="111"/>
      <c r="C207" s="111"/>
      <c r="D207" s="111"/>
      <c r="E207" s="111"/>
      <c r="F207" s="111"/>
      <c r="G207" s="111"/>
      <c r="H207" s="111"/>
    </row>
    <row r="208" spans="1:8" ht="24" x14ac:dyDescent="0.25">
      <c r="A208" s="7" t="s">
        <v>54</v>
      </c>
      <c r="B208" s="7" t="s">
        <v>13</v>
      </c>
      <c r="C208" s="7" t="s">
        <v>61</v>
      </c>
      <c r="D208" s="118" t="s">
        <v>20</v>
      </c>
      <c r="E208" s="7" t="s">
        <v>15</v>
      </c>
      <c r="F208" s="7" t="s">
        <v>14</v>
      </c>
      <c r="G208" s="7" t="s">
        <v>59</v>
      </c>
      <c r="H208" s="7" t="s">
        <v>445</v>
      </c>
    </row>
    <row r="209" spans="1:8" ht="24" x14ac:dyDescent="0.25">
      <c r="A209" s="8">
        <v>101</v>
      </c>
      <c r="B209" s="33" t="s">
        <v>97</v>
      </c>
      <c r="C209" s="33" t="s">
        <v>355</v>
      </c>
      <c r="D209" s="123">
        <v>12.5</v>
      </c>
      <c r="E209" s="35">
        <v>661.33</v>
      </c>
      <c r="F209" s="35">
        <f>D209*E209</f>
        <v>8266.625</v>
      </c>
      <c r="G209" s="35"/>
      <c r="H209" s="35">
        <f>F209-G209</f>
        <v>8266.625</v>
      </c>
    </row>
    <row r="210" spans="1:8" x14ac:dyDescent="0.25">
      <c r="A210" s="8">
        <v>102</v>
      </c>
      <c r="B210" s="22" t="s">
        <v>94</v>
      </c>
      <c r="C210" s="22" t="s">
        <v>230</v>
      </c>
      <c r="D210" s="123">
        <v>12.5</v>
      </c>
      <c r="E210" s="35">
        <v>414.83</v>
      </c>
      <c r="F210" s="35">
        <f>D210*E210</f>
        <v>5185.375</v>
      </c>
      <c r="G210" s="35"/>
      <c r="H210" s="35">
        <f t="shared" ref="H210:H214" si="58">F210-G210</f>
        <v>5185.375</v>
      </c>
    </row>
    <row r="211" spans="1:8" ht="24" x14ac:dyDescent="0.25">
      <c r="A211" s="8">
        <v>104</v>
      </c>
      <c r="B211" s="33" t="s">
        <v>149</v>
      </c>
      <c r="C211" s="33" t="s">
        <v>63</v>
      </c>
      <c r="D211" s="121">
        <v>12.5</v>
      </c>
      <c r="E211" s="2">
        <v>263.56</v>
      </c>
      <c r="F211" s="35">
        <f>D211*E211</f>
        <v>3294.5</v>
      </c>
      <c r="G211" s="35"/>
      <c r="H211" s="35">
        <f t="shared" si="58"/>
        <v>3294.5</v>
      </c>
    </row>
    <row r="212" spans="1:8" x14ac:dyDescent="0.25">
      <c r="A212" s="10">
        <v>115</v>
      </c>
      <c r="B212" s="27" t="s">
        <v>211</v>
      </c>
      <c r="C212" s="28" t="s">
        <v>87</v>
      </c>
      <c r="D212" s="129"/>
      <c r="E212" s="29"/>
      <c r="F212" s="29"/>
      <c r="G212" s="29"/>
      <c r="H212" s="29">
        <f t="shared" si="58"/>
        <v>0</v>
      </c>
    </row>
    <row r="213" spans="1:8" x14ac:dyDescent="0.25">
      <c r="A213" s="8">
        <v>108</v>
      </c>
      <c r="B213" s="33" t="s">
        <v>98</v>
      </c>
      <c r="C213" s="34" t="s">
        <v>85</v>
      </c>
      <c r="D213" s="121">
        <v>12.5</v>
      </c>
      <c r="E213" s="35">
        <v>358.47</v>
      </c>
      <c r="F213" s="35">
        <f>D213*E213</f>
        <v>4480.875</v>
      </c>
      <c r="G213" s="35"/>
      <c r="H213" s="35">
        <f t="shared" si="58"/>
        <v>4480.875</v>
      </c>
    </row>
    <row r="214" spans="1:8" x14ac:dyDescent="0.25">
      <c r="A214" s="8">
        <v>109</v>
      </c>
      <c r="B214" s="33" t="s">
        <v>227</v>
      </c>
      <c r="C214" s="33" t="s">
        <v>86</v>
      </c>
      <c r="D214" s="121">
        <v>12.5</v>
      </c>
      <c r="E214" s="35">
        <v>263.56</v>
      </c>
      <c r="F214" s="35">
        <f>D214*E214</f>
        <v>3294.5</v>
      </c>
      <c r="G214" s="35"/>
      <c r="H214" s="35">
        <f t="shared" si="58"/>
        <v>3294.5</v>
      </c>
    </row>
    <row r="215" spans="1:8" x14ac:dyDescent="0.25">
      <c r="A215" s="11"/>
      <c r="B215" s="44"/>
      <c r="C215" s="45"/>
      <c r="D215" s="124"/>
      <c r="E215" s="97"/>
      <c r="F215" s="97">
        <f>SUM(F209:F214)</f>
        <v>24521.875</v>
      </c>
      <c r="G215" s="97">
        <f t="shared" ref="G215:H215" si="59">SUM(G209:G214)</f>
        <v>0</v>
      </c>
      <c r="H215" s="97">
        <f t="shared" si="59"/>
        <v>24521.875</v>
      </c>
    </row>
    <row r="216" spans="1:8" x14ac:dyDescent="0.25">
      <c r="A216" s="37"/>
      <c r="B216" s="37"/>
      <c r="C216" s="37"/>
      <c r="D216" s="130"/>
      <c r="E216" s="37"/>
      <c r="F216" s="37"/>
      <c r="G216" s="37"/>
      <c r="H216" s="37"/>
    </row>
    <row r="217" spans="1:8" x14ac:dyDescent="0.25">
      <c r="A217" s="102" t="s">
        <v>440</v>
      </c>
      <c r="B217" s="103"/>
      <c r="C217" s="103"/>
      <c r="D217" s="103"/>
      <c r="E217" s="103"/>
      <c r="F217" s="103"/>
      <c r="G217" s="103"/>
      <c r="H217" s="103"/>
    </row>
    <row r="218" spans="1:8" ht="24" x14ac:dyDescent="0.25">
      <c r="A218" s="7" t="s">
        <v>54</v>
      </c>
      <c r="B218" s="7" t="s">
        <v>13</v>
      </c>
      <c r="C218" s="7" t="s">
        <v>61</v>
      </c>
      <c r="D218" s="118" t="s">
        <v>20</v>
      </c>
      <c r="E218" s="7" t="s">
        <v>15</v>
      </c>
      <c r="F218" s="7" t="s">
        <v>14</v>
      </c>
      <c r="G218" s="7" t="s">
        <v>59</v>
      </c>
      <c r="H218" s="7" t="s">
        <v>445</v>
      </c>
    </row>
    <row r="219" spans="1:8" ht="24" x14ac:dyDescent="0.25">
      <c r="A219" s="8"/>
      <c r="B219" s="42" t="s">
        <v>441</v>
      </c>
      <c r="C219" s="42" t="s">
        <v>442</v>
      </c>
      <c r="D219" s="123">
        <f>(50/12)*1</f>
        <v>4.166666666666667</v>
      </c>
      <c r="E219" s="35">
        <v>661.33</v>
      </c>
      <c r="F219" s="35">
        <f>D219*E219</f>
        <v>2755.541666666667</v>
      </c>
      <c r="G219" s="35"/>
      <c r="H219" s="35">
        <f>F219-G219</f>
        <v>2755.541666666667</v>
      </c>
    </row>
    <row r="220" spans="1:8" x14ac:dyDescent="0.25">
      <c r="A220" s="11"/>
      <c r="B220" s="44"/>
      <c r="C220" s="45"/>
      <c r="D220" s="124"/>
      <c r="E220" s="97"/>
      <c r="F220" s="97">
        <f>SUM(F219)</f>
        <v>2755.541666666667</v>
      </c>
      <c r="G220" s="97">
        <f t="shared" ref="G220:H220" si="60">SUM(G219)</f>
        <v>0</v>
      </c>
      <c r="H220" s="97">
        <f t="shared" si="60"/>
        <v>2755.541666666667</v>
      </c>
    </row>
    <row r="221" spans="1:8" x14ac:dyDescent="0.25">
      <c r="A221" s="11"/>
      <c r="B221" s="44"/>
      <c r="C221" s="45"/>
      <c r="D221" s="124"/>
      <c r="E221" s="97"/>
      <c r="F221" s="97"/>
      <c r="G221" s="97"/>
      <c r="H221" s="97"/>
    </row>
    <row r="222" spans="1:8" x14ac:dyDescent="0.25">
      <c r="A222" s="11"/>
      <c r="B222" s="44"/>
      <c r="C222" s="45"/>
      <c r="D222" s="124"/>
      <c r="E222" s="46"/>
      <c r="F222" s="97"/>
      <c r="G222" s="97"/>
      <c r="H222" s="97"/>
    </row>
    <row r="223" spans="1:8" x14ac:dyDescent="0.25">
      <c r="A223" s="102" t="s">
        <v>283</v>
      </c>
      <c r="B223" s="103"/>
      <c r="C223" s="103"/>
      <c r="D223" s="103"/>
      <c r="E223" s="103"/>
      <c r="F223" s="103"/>
      <c r="G223" s="103"/>
      <c r="H223" s="103"/>
    </row>
    <row r="224" spans="1:8" ht="24" x14ac:dyDescent="0.25">
      <c r="A224" s="7" t="s">
        <v>54</v>
      </c>
      <c r="B224" s="7" t="s">
        <v>13</v>
      </c>
      <c r="C224" s="7" t="s">
        <v>61</v>
      </c>
      <c r="D224" s="118" t="s">
        <v>20</v>
      </c>
      <c r="E224" s="7" t="s">
        <v>15</v>
      </c>
      <c r="F224" s="7" t="s">
        <v>14</v>
      </c>
      <c r="G224" s="7" t="s">
        <v>59</v>
      </c>
      <c r="H224" s="7" t="s">
        <v>445</v>
      </c>
    </row>
    <row r="225" spans="1:8" x14ac:dyDescent="0.25">
      <c r="A225" s="8">
        <v>116</v>
      </c>
      <c r="B225" s="33" t="s">
        <v>113</v>
      </c>
      <c r="C225" s="33" t="s">
        <v>414</v>
      </c>
      <c r="D225" s="123">
        <v>12.5</v>
      </c>
      <c r="E225" s="35">
        <v>661.33</v>
      </c>
      <c r="F225" s="35">
        <f>D225*E225</f>
        <v>8266.625</v>
      </c>
      <c r="G225" s="35"/>
      <c r="H225" s="35">
        <f>F225-G225</f>
        <v>8266.625</v>
      </c>
    </row>
    <row r="226" spans="1:8" ht="24" x14ac:dyDescent="0.25">
      <c r="A226" s="8">
        <v>293</v>
      </c>
      <c r="B226" s="33" t="s">
        <v>416</v>
      </c>
      <c r="C226" s="33" t="s">
        <v>415</v>
      </c>
      <c r="D226" s="123">
        <v>12.5</v>
      </c>
      <c r="E226" s="35">
        <v>661.33</v>
      </c>
      <c r="F226" s="35">
        <f>D226*E226</f>
        <v>8266.625</v>
      </c>
      <c r="G226" s="35"/>
      <c r="H226" s="35">
        <f t="shared" ref="H226:H229" si="61">F226-G226</f>
        <v>8266.625</v>
      </c>
    </row>
    <row r="227" spans="1:8" x14ac:dyDescent="0.25">
      <c r="A227" s="8">
        <v>118</v>
      </c>
      <c r="B227" s="33" t="s">
        <v>326</v>
      </c>
      <c r="C227" s="33" t="s">
        <v>249</v>
      </c>
      <c r="D227" s="123">
        <v>12.5</v>
      </c>
      <c r="E227" s="35">
        <v>312.26</v>
      </c>
      <c r="F227" s="35">
        <f>D227*E227</f>
        <v>3903.25</v>
      </c>
      <c r="G227" s="35"/>
      <c r="H227" s="35">
        <f t="shared" si="61"/>
        <v>3903.25</v>
      </c>
    </row>
    <row r="228" spans="1:8" x14ac:dyDescent="0.25">
      <c r="A228" s="10">
        <v>245</v>
      </c>
      <c r="B228" s="27" t="s">
        <v>420</v>
      </c>
      <c r="C228" s="27" t="s">
        <v>294</v>
      </c>
      <c r="D228" s="126"/>
      <c r="E228" s="29"/>
      <c r="F228" s="29"/>
      <c r="G228" s="29"/>
      <c r="H228" s="29">
        <f t="shared" si="61"/>
        <v>0</v>
      </c>
    </row>
    <row r="229" spans="1:8" x14ac:dyDescent="0.25">
      <c r="A229" s="8">
        <v>119</v>
      </c>
      <c r="B229" s="33" t="s">
        <v>297</v>
      </c>
      <c r="C229" s="33" t="s">
        <v>63</v>
      </c>
      <c r="D229" s="123">
        <v>12.5</v>
      </c>
      <c r="E229" s="55">
        <v>263.56</v>
      </c>
      <c r="F229" s="56">
        <f>D229*E229</f>
        <v>3294.5</v>
      </c>
      <c r="G229" s="56"/>
      <c r="H229" s="35">
        <f t="shared" si="61"/>
        <v>3294.5</v>
      </c>
    </row>
    <row r="230" spans="1:8" x14ac:dyDescent="0.25">
      <c r="A230" s="11"/>
      <c r="B230" s="30"/>
      <c r="C230" s="30"/>
      <c r="D230" s="122"/>
      <c r="E230" s="31"/>
      <c r="F230" s="39">
        <f>+SUM(F225:F229)</f>
        <v>23731</v>
      </c>
      <c r="G230" s="39">
        <f t="shared" ref="G230:H230" si="62">+SUM(G225:G229)</f>
        <v>0</v>
      </c>
      <c r="H230" s="39">
        <f t="shared" si="62"/>
        <v>23731</v>
      </c>
    </row>
    <row r="231" spans="1:8" x14ac:dyDescent="0.25">
      <c r="A231" s="11"/>
      <c r="B231" s="30"/>
      <c r="C231" s="30"/>
      <c r="D231" s="122"/>
      <c r="E231" s="31"/>
      <c r="F231" s="39"/>
      <c r="G231" s="39"/>
      <c r="H231" s="39"/>
    </row>
    <row r="232" spans="1:8" x14ac:dyDescent="0.25">
      <c r="A232" s="11"/>
      <c r="B232" s="44"/>
      <c r="C232" s="45"/>
      <c r="D232" s="124"/>
      <c r="E232" s="46"/>
      <c r="F232" s="97"/>
      <c r="G232" s="97"/>
      <c r="H232" s="97"/>
    </row>
    <row r="233" spans="1:8" x14ac:dyDescent="0.25">
      <c r="A233" s="110" t="s">
        <v>229</v>
      </c>
      <c r="B233" s="111"/>
      <c r="C233" s="111"/>
      <c r="D233" s="111"/>
      <c r="E233" s="111"/>
      <c r="F233" s="111"/>
      <c r="G233" s="111"/>
      <c r="H233" s="111"/>
    </row>
    <row r="234" spans="1:8" ht="24" x14ac:dyDescent="0.25">
      <c r="A234" s="7" t="s">
        <v>54</v>
      </c>
      <c r="B234" s="7" t="s">
        <v>13</v>
      </c>
      <c r="C234" s="7" t="s">
        <v>61</v>
      </c>
      <c r="D234" s="118" t="s">
        <v>20</v>
      </c>
      <c r="E234" s="7" t="s">
        <v>15</v>
      </c>
      <c r="F234" s="7" t="s">
        <v>14</v>
      </c>
      <c r="G234" s="7" t="s">
        <v>59</v>
      </c>
      <c r="H234" s="7" t="s">
        <v>445</v>
      </c>
    </row>
    <row r="235" spans="1:8" x14ac:dyDescent="0.25">
      <c r="A235" s="15">
        <v>289</v>
      </c>
      <c r="B235" s="42" t="s">
        <v>400</v>
      </c>
      <c r="C235" s="33" t="s">
        <v>399</v>
      </c>
      <c r="D235" s="123">
        <v>12.5</v>
      </c>
      <c r="E235" s="35">
        <v>661.33</v>
      </c>
      <c r="F235" s="35">
        <f t="shared" ref="F235:F241" si="63">D235*E235</f>
        <v>8266.625</v>
      </c>
      <c r="G235" s="35"/>
      <c r="H235" s="35">
        <f>F235-G235</f>
        <v>8266.625</v>
      </c>
    </row>
    <row r="236" spans="1:8" x14ac:dyDescent="0.25">
      <c r="A236" s="15">
        <v>297</v>
      </c>
      <c r="B236" s="33" t="s">
        <v>138</v>
      </c>
      <c r="C236" s="34" t="s">
        <v>63</v>
      </c>
      <c r="D236" s="123">
        <v>12.5</v>
      </c>
      <c r="E236" s="35">
        <v>263.56</v>
      </c>
      <c r="F236" s="35">
        <f t="shared" si="63"/>
        <v>3294.5</v>
      </c>
      <c r="G236" s="35"/>
      <c r="H236" s="35">
        <f t="shared" ref="H236:H242" si="64">F236-G236</f>
        <v>3294.5</v>
      </c>
    </row>
    <row r="237" spans="1:8" x14ac:dyDescent="0.25">
      <c r="A237" s="8">
        <v>263</v>
      </c>
      <c r="B237" s="33" t="s">
        <v>322</v>
      </c>
      <c r="C237" s="34" t="s">
        <v>323</v>
      </c>
      <c r="D237" s="123">
        <v>12.5</v>
      </c>
      <c r="E237" s="35">
        <v>263.56</v>
      </c>
      <c r="F237" s="35">
        <f t="shared" si="63"/>
        <v>3294.5</v>
      </c>
      <c r="G237" s="35"/>
      <c r="H237" s="35">
        <f t="shared" si="64"/>
        <v>3294.5</v>
      </c>
    </row>
    <row r="238" spans="1:8" x14ac:dyDescent="0.25">
      <c r="A238" s="8">
        <v>269</v>
      </c>
      <c r="B238" s="33" t="s">
        <v>331</v>
      </c>
      <c r="C238" s="33" t="s">
        <v>265</v>
      </c>
      <c r="D238" s="123">
        <v>12.5</v>
      </c>
      <c r="E238" s="35">
        <v>263.56</v>
      </c>
      <c r="F238" s="35">
        <f t="shared" si="63"/>
        <v>3294.5</v>
      </c>
      <c r="G238" s="35"/>
      <c r="H238" s="35">
        <f t="shared" si="64"/>
        <v>3294.5</v>
      </c>
    </row>
    <row r="239" spans="1:8" x14ac:dyDescent="0.25">
      <c r="A239" s="8">
        <v>265</v>
      </c>
      <c r="B239" s="33" t="s">
        <v>327</v>
      </c>
      <c r="C239" s="33" t="s">
        <v>265</v>
      </c>
      <c r="D239" s="123">
        <v>12.5</v>
      </c>
      <c r="E239" s="35">
        <v>263.56</v>
      </c>
      <c r="F239" s="35">
        <f t="shared" si="63"/>
        <v>3294.5</v>
      </c>
      <c r="G239" s="35"/>
      <c r="H239" s="35">
        <f t="shared" si="64"/>
        <v>3294.5</v>
      </c>
    </row>
    <row r="240" spans="1:8" x14ac:dyDescent="0.25">
      <c r="A240" s="8">
        <v>124</v>
      </c>
      <c r="B240" s="33" t="s">
        <v>264</v>
      </c>
      <c r="C240" s="33" t="s">
        <v>265</v>
      </c>
      <c r="D240" s="123">
        <v>12.5</v>
      </c>
      <c r="E240" s="35">
        <v>263.56</v>
      </c>
      <c r="F240" s="35">
        <f t="shared" si="63"/>
        <v>3294.5</v>
      </c>
      <c r="G240" s="35"/>
      <c r="H240" s="35">
        <f t="shared" si="64"/>
        <v>3294.5</v>
      </c>
    </row>
    <row r="241" spans="1:8" x14ac:dyDescent="0.25">
      <c r="A241" s="8">
        <v>273</v>
      </c>
      <c r="B241" s="67" t="s">
        <v>341</v>
      </c>
      <c r="C241" s="67" t="s">
        <v>342</v>
      </c>
      <c r="D241" s="123">
        <v>12.5</v>
      </c>
      <c r="E241" s="35">
        <v>220.57</v>
      </c>
      <c r="F241" s="35">
        <f t="shared" si="63"/>
        <v>2757.125</v>
      </c>
      <c r="G241" s="35"/>
      <c r="H241" s="35">
        <f t="shared" si="64"/>
        <v>2757.125</v>
      </c>
    </row>
    <row r="242" spans="1:8" x14ac:dyDescent="0.25">
      <c r="A242" s="8">
        <v>269</v>
      </c>
      <c r="B242" s="33" t="s">
        <v>335</v>
      </c>
      <c r="C242" s="33" t="s">
        <v>83</v>
      </c>
      <c r="D242" s="123">
        <v>12.5</v>
      </c>
      <c r="E242" s="35">
        <v>263.56</v>
      </c>
      <c r="F242" s="35">
        <f>D242*E242</f>
        <v>3294.5</v>
      </c>
      <c r="G242" s="35"/>
      <c r="H242" s="35">
        <f t="shared" si="64"/>
        <v>3294.5</v>
      </c>
    </row>
    <row r="243" spans="1:8" x14ac:dyDescent="0.25">
      <c r="A243" s="11"/>
      <c r="B243" s="44"/>
      <c r="C243" s="45"/>
      <c r="D243" s="124"/>
      <c r="E243" s="46"/>
      <c r="F243" s="97">
        <f>SUM(F235:F242)</f>
        <v>30790.75</v>
      </c>
      <c r="G243" s="97">
        <f t="shared" ref="G243:H243" si="65">SUM(G235:G242)</f>
        <v>0</v>
      </c>
      <c r="H243" s="97">
        <f t="shared" si="65"/>
        <v>30790.75</v>
      </c>
    </row>
    <row r="244" spans="1:8" x14ac:dyDescent="0.25">
      <c r="A244" s="11"/>
      <c r="B244" s="44"/>
      <c r="C244" s="45"/>
      <c r="D244" s="124"/>
      <c r="E244" s="46"/>
      <c r="F244" s="97"/>
      <c r="G244" s="97"/>
      <c r="H244" s="97"/>
    </row>
    <row r="245" spans="1:8" x14ac:dyDescent="0.25">
      <c r="A245" s="110" t="s">
        <v>179</v>
      </c>
      <c r="B245" s="111"/>
      <c r="C245" s="111"/>
      <c r="D245" s="111"/>
      <c r="E245" s="111"/>
      <c r="F245" s="111"/>
      <c r="G245" s="111"/>
      <c r="H245" s="111"/>
    </row>
    <row r="246" spans="1:8" ht="24" x14ac:dyDescent="0.25">
      <c r="A246" s="7" t="s">
        <v>54</v>
      </c>
      <c r="B246" s="7" t="s">
        <v>13</v>
      </c>
      <c r="C246" s="7" t="s">
        <v>61</v>
      </c>
      <c r="D246" s="118" t="s">
        <v>20</v>
      </c>
      <c r="E246" s="7" t="s">
        <v>15</v>
      </c>
      <c r="F246" s="7" t="s">
        <v>14</v>
      </c>
      <c r="G246" s="7" t="s">
        <v>59</v>
      </c>
      <c r="H246" s="7" t="s">
        <v>445</v>
      </c>
    </row>
    <row r="247" spans="1:8" x14ac:dyDescent="0.25">
      <c r="A247" s="15">
        <v>126</v>
      </c>
      <c r="B247" s="33" t="s">
        <v>2</v>
      </c>
      <c r="C247" s="33" t="s">
        <v>157</v>
      </c>
      <c r="D247" s="123">
        <v>12.5</v>
      </c>
      <c r="E247" s="35">
        <v>661.33</v>
      </c>
      <c r="F247" s="35">
        <f t="shared" ref="F247:F273" si="66">D247*E247</f>
        <v>8266.625</v>
      </c>
      <c r="G247" s="35"/>
      <c r="H247" s="35">
        <f>F247-G247</f>
        <v>8266.625</v>
      </c>
    </row>
    <row r="248" spans="1:8" ht="24" x14ac:dyDescent="0.25">
      <c r="A248" s="15">
        <v>127</v>
      </c>
      <c r="B248" s="33" t="s">
        <v>109</v>
      </c>
      <c r="C248" s="33" t="s">
        <v>220</v>
      </c>
      <c r="D248" s="123">
        <v>12.5</v>
      </c>
      <c r="E248" s="35">
        <v>414.83</v>
      </c>
      <c r="F248" s="35">
        <f>D248*E248</f>
        <v>5185.375</v>
      </c>
      <c r="G248" s="35"/>
      <c r="H248" s="35">
        <f t="shared" ref="H248:H289" si="67">F248-G248</f>
        <v>5185.375</v>
      </c>
    </row>
    <row r="249" spans="1:8" ht="24" x14ac:dyDescent="0.25">
      <c r="A249" s="15">
        <v>128</v>
      </c>
      <c r="B249" s="33" t="s">
        <v>22</v>
      </c>
      <c r="C249" s="34" t="s">
        <v>63</v>
      </c>
      <c r="D249" s="123">
        <v>12.5</v>
      </c>
      <c r="E249" s="35">
        <v>263.56</v>
      </c>
      <c r="F249" s="35">
        <f>D249*E249</f>
        <v>3294.5</v>
      </c>
      <c r="G249" s="35"/>
      <c r="H249" s="35">
        <f t="shared" si="67"/>
        <v>3294.5</v>
      </c>
    </row>
    <row r="250" spans="1:8" x14ac:dyDescent="0.25">
      <c r="A250" s="73">
        <v>129</v>
      </c>
      <c r="B250" s="74" t="s">
        <v>398</v>
      </c>
      <c r="C250" s="74" t="s">
        <v>63</v>
      </c>
      <c r="D250" s="123">
        <v>12.5</v>
      </c>
      <c r="E250" s="35">
        <v>263.56</v>
      </c>
      <c r="F250" s="35">
        <f>D250*E250</f>
        <v>3294.5</v>
      </c>
      <c r="G250" s="35"/>
      <c r="H250" s="35">
        <f t="shared" si="67"/>
        <v>3294.5</v>
      </c>
    </row>
    <row r="251" spans="1:8" x14ac:dyDescent="0.25">
      <c r="A251" s="13">
        <v>270</v>
      </c>
      <c r="B251" s="27" t="s">
        <v>211</v>
      </c>
      <c r="C251" s="28" t="s">
        <v>63</v>
      </c>
      <c r="D251" s="126"/>
      <c r="E251" s="29"/>
      <c r="F251" s="29"/>
      <c r="G251" s="29"/>
      <c r="H251" s="29">
        <f t="shared" si="67"/>
        <v>0</v>
      </c>
    </row>
    <row r="252" spans="1:8" x14ac:dyDescent="0.25">
      <c r="A252" s="15">
        <v>257</v>
      </c>
      <c r="B252" s="33" t="s">
        <v>55</v>
      </c>
      <c r="C252" s="34" t="s">
        <v>316</v>
      </c>
      <c r="D252" s="121">
        <v>12.5</v>
      </c>
      <c r="E252" s="35">
        <v>414.83</v>
      </c>
      <c r="F252" s="35">
        <f t="shared" ref="F252:F271" si="68">D252*E252</f>
        <v>5185.375</v>
      </c>
      <c r="G252" s="35"/>
      <c r="H252" s="35">
        <f t="shared" si="67"/>
        <v>5185.375</v>
      </c>
    </row>
    <row r="253" spans="1:8" x14ac:dyDescent="0.25">
      <c r="A253" s="15">
        <v>130</v>
      </c>
      <c r="B253" s="33" t="s">
        <v>33</v>
      </c>
      <c r="C253" s="33" t="s">
        <v>124</v>
      </c>
      <c r="D253" s="121">
        <v>12.5</v>
      </c>
      <c r="E253" s="35">
        <v>253.77</v>
      </c>
      <c r="F253" s="35">
        <f t="shared" si="68"/>
        <v>3172.125</v>
      </c>
      <c r="G253" s="35"/>
      <c r="H253" s="35">
        <f t="shared" si="67"/>
        <v>3172.125</v>
      </c>
    </row>
    <row r="254" spans="1:8" x14ac:dyDescent="0.25">
      <c r="A254" s="15">
        <v>131</v>
      </c>
      <c r="B254" s="33" t="s">
        <v>34</v>
      </c>
      <c r="C254" s="33" t="s">
        <v>124</v>
      </c>
      <c r="D254" s="121">
        <v>12.5</v>
      </c>
      <c r="E254" s="35">
        <v>253.77</v>
      </c>
      <c r="F254" s="35">
        <f t="shared" si="68"/>
        <v>3172.125</v>
      </c>
      <c r="G254" s="35"/>
      <c r="H254" s="35">
        <f t="shared" si="67"/>
        <v>3172.125</v>
      </c>
    </row>
    <row r="255" spans="1:8" x14ac:dyDescent="0.25">
      <c r="A255" s="15">
        <v>132</v>
      </c>
      <c r="B255" s="67" t="s">
        <v>363</v>
      </c>
      <c r="C255" s="33" t="s">
        <v>124</v>
      </c>
      <c r="D255" s="121">
        <v>12.5</v>
      </c>
      <c r="E255" s="35">
        <v>253.77</v>
      </c>
      <c r="F255" s="35">
        <f t="shared" si="68"/>
        <v>3172.125</v>
      </c>
      <c r="G255" s="35"/>
      <c r="H255" s="35">
        <f t="shared" si="67"/>
        <v>3172.125</v>
      </c>
    </row>
    <row r="256" spans="1:8" x14ac:dyDescent="0.25">
      <c r="A256" s="15">
        <v>133</v>
      </c>
      <c r="B256" s="33" t="s">
        <v>130</v>
      </c>
      <c r="C256" s="33" t="s">
        <v>124</v>
      </c>
      <c r="D256" s="121">
        <v>12.5</v>
      </c>
      <c r="E256" s="35">
        <v>253.77</v>
      </c>
      <c r="F256" s="35">
        <f t="shared" si="68"/>
        <v>3172.125</v>
      </c>
      <c r="G256" s="35"/>
      <c r="H256" s="35">
        <f t="shared" si="67"/>
        <v>3172.125</v>
      </c>
    </row>
    <row r="257" spans="1:8" x14ac:dyDescent="0.25">
      <c r="A257" s="15">
        <v>134</v>
      </c>
      <c r="B257" s="33" t="s">
        <v>307</v>
      </c>
      <c r="C257" s="33" t="s">
        <v>66</v>
      </c>
      <c r="D257" s="121">
        <v>12.5</v>
      </c>
      <c r="E257" s="35">
        <v>253.77</v>
      </c>
      <c r="F257" s="35">
        <f t="shared" si="68"/>
        <v>3172.125</v>
      </c>
      <c r="G257" s="35"/>
      <c r="H257" s="35">
        <f t="shared" si="67"/>
        <v>3172.125</v>
      </c>
    </row>
    <row r="258" spans="1:8" x14ac:dyDescent="0.25">
      <c r="A258" s="15">
        <v>255</v>
      </c>
      <c r="B258" s="33" t="s">
        <v>311</v>
      </c>
      <c r="C258" s="33" t="s">
        <v>66</v>
      </c>
      <c r="D258" s="121">
        <v>12.5</v>
      </c>
      <c r="E258" s="35">
        <v>253.77</v>
      </c>
      <c r="F258" s="35">
        <f t="shared" si="68"/>
        <v>3172.125</v>
      </c>
      <c r="G258" s="35"/>
      <c r="H258" s="35">
        <f t="shared" si="67"/>
        <v>3172.125</v>
      </c>
    </row>
    <row r="259" spans="1:8" x14ac:dyDescent="0.25">
      <c r="A259" s="15">
        <v>135</v>
      </c>
      <c r="B259" s="33" t="s">
        <v>313</v>
      </c>
      <c r="C259" s="33" t="s">
        <v>66</v>
      </c>
      <c r="D259" s="121">
        <v>12.5</v>
      </c>
      <c r="E259" s="35">
        <v>253.77</v>
      </c>
      <c r="F259" s="35">
        <f t="shared" si="68"/>
        <v>3172.125</v>
      </c>
      <c r="G259" s="35"/>
      <c r="H259" s="35">
        <f t="shared" si="67"/>
        <v>3172.125</v>
      </c>
    </row>
    <row r="260" spans="1:8" x14ac:dyDescent="0.25">
      <c r="A260" s="15">
        <v>136</v>
      </c>
      <c r="B260" s="33" t="s">
        <v>245</v>
      </c>
      <c r="C260" s="33" t="s">
        <v>66</v>
      </c>
      <c r="D260" s="121">
        <v>12.5</v>
      </c>
      <c r="E260" s="35">
        <v>253.77</v>
      </c>
      <c r="F260" s="35">
        <f t="shared" si="68"/>
        <v>3172.125</v>
      </c>
      <c r="G260" s="35"/>
      <c r="H260" s="35">
        <f t="shared" si="67"/>
        <v>3172.125</v>
      </c>
    </row>
    <row r="261" spans="1:8" x14ac:dyDescent="0.25">
      <c r="A261" s="15">
        <v>137</v>
      </c>
      <c r="B261" s="33" t="s">
        <v>163</v>
      </c>
      <c r="C261" s="33" t="s">
        <v>70</v>
      </c>
      <c r="D261" s="121">
        <v>12.5</v>
      </c>
      <c r="E261" s="35">
        <v>263.56</v>
      </c>
      <c r="F261" s="35">
        <f t="shared" si="68"/>
        <v>3294.5</v>
      </c>
      <c r="G261" s="35"/>
      <c r="H261" s="35">
        <f t="shared" si="67"/>
        <v>3294.5</v>
      </c>
    </row>
    <row r="262" spans="1:8" x14ac:dyDescent="0.25">
      <c r="A262" s="15">
        <v>267</v>
      </c>
      <c r="B262" s="33" t="s">
        <v>328</v>
      </c>
      <c r="C262" s="33" t="s">
        <v>70</v>
      </c>
      <c r="D262" s="121">
        <v>12.5</v>
      </c>
      <c r="E262" s="35">
        <v>263.56</v>
      </c>
      <c r="F262" s="35">
        <f t="shared" si="68"/>
        <v>3294.5</v>
      </c>
      <c r="G262" s="35"/>
      <c r="H262" s="35">
        <f t="shared" si="67"/>
        <v>3294.5</v>
      </c>
    </row>
    <row r="263" spans="1:8" x14ac:dyDescent="0.25">
      <c r="A263" s="15">
        <v>268</v>
      </c>
      <c r="B263" s="33" t="s">
        <v>330</v>
      </c>
      <c r="C263" s="33" t="s">
        <v>70</v>
      </c>
      <c r="D263" s="121">
        <v>12.5</v>
      </c>
      <c r="E263" s="35">
        <v>263.56</v>
      </c>
      <c r="F263" s="35">
        <f t="shared" si="68"/>
        <v>3294.5</v>
      </c>
      <c r="G263" s="35"/>
      <c r="H263" s="35">
        <f t="shared" si="67"/>
        <v>3294.5</v>
      </c>
    </row>
    <row r="264" spans="1:8" x14ac:dyDescent="0.25">
      <c r="A264" s="15"/>
      <c r="B264" s="33" t="s">
        <v>436</v>
      </c>
      <c r="C264" s="33" t="s">
        <v>70</v>
      </c>
      <c r="D264" s="121">
        <f>(50/12)*2</f>
        <v>8.3333333333333339</v>
      </c>
      <c r="E264" s="35">
        <v>263.56</v>
      </c>
      <c r="F264" s="35">
        <f t="shared" si="68"/>
        <v>2196.3333333333335</v>
      </c>
      <c r="G264" s="35"/>
      <c r="H264" s="35">
        <f t="shared" si="67"/>
        <v>2196.3333333333335</v>
      </c>
    </row>
    <row r="265" spans="1:8" ht="24" x14ac:dyDescent="0.25">
      <c r="A265" s="15">
        <v>138</v>
      </c>
      <c r="B265" s="33" t="s">
        <v>315</v>
      </c>
      <c r="C265" s="33" t="s">
        <v>426</v>
      </c>
      <c r="D265" s="121">
        <v>12.5</v>
      </c>
      <c r="E265" s="55">
        <v>661.33</v>
      </c>
      <c r="F265" s="55">
        <f t="shared" si="68"/>
        <v>8266.625</v>
      </c>
      <c r="G265" s="55"/>
      <c r="H265" s="35">
        <f t="shared" si="67"/>
        <v>8266.625</v>
      </c>
    </row>
    <row r="266" spans="1:8" ht="24" x14ac:dyDescent="0.25">
      <c r="A266" s="15">
        <v>296</v>
      </c>
      <c r="B266" s="33" t="s">
        <v>428</v>
      </c>
      <c r="C266" s="33" t="s">
        <v>427</v>
      </c>
      <c r="D266" s="121">
        <f>(50/12)*2</f>
        <v>8.3333333333333339</v>
      </c>
      <c r="E266" s="35">
        <v>263.56</v>
      </c>
      <c r="F266" s="35">
        <f t="shared" si="68"/>
        <v>2196.3333333333335</v>
      </c>
      <c r="G266" s="35"/>
      <c r="H266" s="35">
        <f t="shared" si="67"/>
        <v>2196.3333333333335</v>
      </c>
    </row>
    <row r="267" spans="1:8" x14ac:dyDescent="0.25">
      <c r="A267" s="15">
        <v>139</v>
      </c>
      <c r="B267" s="33" t="s">
        <v>31</v>
      </c>
      <c r="C267" s="33" t="s">
        <v>125</v>
      </c>
      <c r="D267" s="121">
        <v>12.5</v>
      </c>
      <c r="E267" s="35">
        <v>260.62</v>
      </c>
      <c r="F267" s="35">
        <f t="shared" si="68"/>
        <v>3257.75</v>
      </c>
      <c r="G267" s="35"/>
      <c r="H267" s="35">
        <f t="shared" si="67"/>
        <v>3257.75</v>
      </c>
    </row>
    <row r="268" spans="1:8" x14ac:dyDescent="0.25">
      <c r="A268" s="15">
        <v>295</v>
      </c>
      <c r="B268" s="33" t="s">
        <v>424</v>
      </c>
      <c r="C268" s="33" t="s">
        <v>125</v>
      </c>
      <c r="D268" s="121">
        <f>(50/12)*2</f>
        <v>8.3333333333333339</v>
      </c>
      <c r="E268" s="35">
        <v>260.62</v>
      </c>
      <c r="F268" s="35">
        <f t="shared" si="68"/>
        <v>2171.8333333333335</v>
      </c>
      <c r="G268" s="35"/>
      <c r="H268" s="35">
        <f t="shared" si="67"/>
        <v>2171.8333333333335</v>
      </c>
    </row>
    <row r="269" spans="1:8" x14ac:dyDescent="0.25">
      <c r="A269" s="15">
        <v>140</v>
      </c>
      <c r="B269" s="33" t="s">
        <v>332</v>
      </c>
      <c r="C269" s="33" t="s">
        <v>82</v>
      </c>
      <c r="D269" s="121">
        <v>12.5</v>
      </c>
      <c r="E269" s="35">
        <v>260.62</v>
      </c>
      <c r="F269" s="35">
        <f t="shared" si="68"/>
        <v>3257.75</v>
      </c>
      <c r="G269" s="35"/>
      <c r="H269" s="35">
        <f t="shared" si="67"/>
        <v>3257.75</v>
      </c>
    </row>
    <row r="270" spans="1:8" x14ac:dyDescent="0.25">
      <c r="A270" s="15">
        <v>141</v>
      </c>
      <c r="B270" s="33" t="s">
        <v>58</v>
      </c>
      <c r="C270" s="33" t="s">
        <v>82</v>
      </c>
      <c r="D270" s="121">
        <v>12.5</v>
      </c>
      <c r="E270" s="35">
        <v>260.62</v>
      </c>
      <c r="F270" s="35">
        <f t="shared" si="68"/>
        <v>3257.75</v>
      </c>
      <c r="G270" s="35"/>
      <c r="H270" s="35">
        <f t="shared" si="67"/>
        <v>3257.75</v>
      </c>
    </row>
    <row r="271" spans="1:8" x14ac:dyDescent="0.25">
      <c r="A271" s="15">
        <v>259</v>
      </c>
      <c r="B271" s="33" t="s">
        <v>321</v>
      </c>
      <c r="C271" s="33" t="s">
        <v>82</v>
      </c>
      <c r="D271" s="121">
        <v>12.5</v>
      </c>
      <c r="E271" s="35">
        <v>260.62</v>
      </c>
      <c r="F271" s="35">
        <f t="shared" si="68"/>
        <v>3257.75</v>
      </c>
      <c r="G271" s="35"/>
      <c r="H271" s="35">
        <f t="shared" si="67"/>
        <v>3257.75</v>
      </c>
    </row>
    <row r="272" spans="1:8" x14ac:dyDescent="0.25">
      <c r="A272" s="13">
        <v>260</v>
      </c>
      <c r="B272" s="27" t="s">
        <v>211</v>
      </c>
      <c r="C272" s="27" t="s">
        <v>82</v>
      </c>
      <c r="D272" s="126"/>
      <c r="E272" s="29"/>
      <c r="F272" s="29"/>
      <c r="G272" s="29"/>
      <c r="H272" s="29">
        <f t="shared" si="67"/>
        <v>0</v>
      </c>
    </row>
    <row r="273" spans="1:8" ht="36" x14ac:dyDescent="0.25">
      <c r="A273" s="15">
        <v>142</v>
      </c>
      <c r="B273" s="33" t="s">
        <v>56</v>
      </c>
      <c r="C273" s="33" t="s">
        <v>79</v>
      </c>
      <c r="D273" s="123">
        <v>12.5</v>
      </c>
      <c r="E273" s="35">
        <v>260.62</v>
      </c>
      <c r="F273" s="35">
        <f t="shared" ref="F273:F299" si="69">D273*E273</f>
        <v>3257.75</v>
      </c>
      <c r="G273" s="35"/>
      <c r="H273" s="35">
        <f t="shared" si="67"/>
        <v>3257.75</v>
      </c>
    </row>
    <row r="274" spans="1:8" x14ac:dyDescent="0.25">
      <c r="A274" s="15">
        <v>143</v>
      </c>
      <c r="B274" s="33" t="s">
        <v>7</v>
      </c>
      <c r="C274" s="33" t="s">
        <v>111</v>
      </c>
      <c r="D274" s="123">
        <v>12.5</v>
      </c>
      <c r="E274" s="35">
        <v>312.26</v>
      </c>
      <c r="F274" s="35">
        <f t="shared" si="69"/>
        <v>3903.25</v>
      </c>
      <c r="G274" s="35"/>
      <c r="H274" s="35">
        <f t="shared" si="67"/>
        <v>3903.25</v>
      </c>
    </row>
    <row r="275" spans="1:8" x14ac:dyDescent="0.25">
      <c r="A275" s="15">
        <v>144</v>
      </c>
      <c r="B275" s="33" t="s">
        <v>4</v>
      </c>
      <c r="C275" s="34" t="s">
        <v>75</v>
      </c>
      <c r="D275" s="123">
        <v>12.5</v>
      </c>
      <c r="E275" s="35">
        <v>264.56</v>
      </c>
      <c r="F275" s="35">
        <f t="shared" si="69"/>
        <v>3307</v>
      </c>
      <c r="G275" s="35"/>
      <c r="H275" s="35">
        <f t="shared" si="67"/>
        <v>3307</v>
      </c>
    </row>
    <row r="276" spans="1:8" x14ac:dyDescent="0.25">
      <c r="A276" s="15">
        <v>145</v>
      </c>
      <c r="B276" s="33" t="s">
        <v>325</v>
      </c>
      <c r="C276" s="34" t="s">
        <v>357</v>
      </c>
      <c r="D276" s="123">
        <v>12.5</v>
      </c>
      <c r="E276" s="35">
        <v>264.56</v>
      </c>
      <c r="F276" s="35">
        <f t="shared" si="69"/>
        <v>3307</v>
      </c>
      <c r="G276" s="35"/>
      <c r="H276" s="35">
        <f t="shared" si="67"/>
        <v>3307</v>
      </c>
    </row>
    <row r="277" spans="1:8" x14ac:dyDescent="0.25">
      <c r="A277" s="15">
        <v>146</v>
      </c>
      <c r="B277" s="33" t="s">
        <v>119</v>
      </c>
      <c r="C277" s="33" t="s">
        <v>75</v>
      </c>
      <c r="D277" s="123">
        <v>12.5</v>
      </c>
      <c r="E277" s="35">
        <v>264.56</v>
      </c>
      <c r="F277" s="35">
        <f t="shared" si="69"/>
        <v>3307</v>
      </c>
      <c r="G277" s="35"/>
      <c r="H277" s="35">
        <f t="shared" si="67"/>
        <v>3307</v>
      </c>
    </row>
    <row r="278" spans="1:8" x14ac:dyDescent="0.25">
      <c r="A278" s="15">
        <v>148</v>
      </c>
      <c r="B278" s="33" t="s">
        <v>336</v>
      </c>
      <c r="C278" s="33" t="s">
        <v>74</v>
      </c>
      <c r="D278" s="123">
        <v>12.5</v>
      </c>
      <c r="E278" s="35">
        <v>253.77</v>
      </c>
      <c r="F278" s="35">
        <f>D278*E278</f>
        <v>3172.125</v>
      </c>
      <c r="G278" s="35"/>
      <c r="H278" s="35">
        <f t="shared" si="67"/>
        <v>3172.125</v>
      </c>
    </row>
    <row r="279" spans="1:8" x14ac:dyDescent="0.25">
      <c r="A279" s="15">
        <v>149</v>
      </c>
      <c r="B279" s="33" t="s">
        <v>43</v>
      </c>
      <c r="C279" s="33" t="s">
        <v>74</v>
      </c>
      <c r="D279" s="123">
        <v>12.5</v>
      </c>
      <c r="E279" s="35">
        <v>253.77</v>
      </c>
      <c r="F279" s="35">
        <f t="shared" ref="F279:F284" si="70">D279*E279</f>
        <v>3172.125</v>
      </c>
      <c r="G279" s="35"/>
      <c r="H279" s="35">
        <f t="shared" si="67"/>
        <v>3172.125</v>
      </c>
    </row>
    <row r="280" spans="1:8" x14ac:dyDescent="0.25">
      <c r="A280" s="15">
        <v>150</v>
      </c>
      <c r="B280" s="33" t="s">
        <v>212</v>
      </c>
      <c r="C280" s="33" t="s">
        <v>74</v>
      </c>
      <c r="D280" s="123">
        <v>12.5</v>
      </c>
      <c r="E280" s="35">
        <v>253.77</v>
      </c>
      <c r="F280" s="35">
        <f t="shared" si="70"/>
        <v>3172.125</v>
      </c>
      <c r="G280" s="35"/>
      <c r="H280" s="35">
        <f t="shared" si="67"/>
        <v>3172.125</v>
      </c>
    </row>
    <row r="281" spans="1:8" x14ac:dyDescent="0.25">
      <c r="A281" s="15">
        <v>152</v>
      </c>
      <c r="B281" s="33" t="s">
        <v>262</v>
      </c>
      <c r="C281" s="33" t="s">
        <v>74</v>
      </c>
      <c r="D281" s="123">
        <v>12.5</v>
      </c>
      <c r="E281" s="35">
        <v>253.77</v>
      </c>
      <c r="F281" s="35">
        <f>D281*E281</f>
        <v>3172.125</v>
      </c>
      <c r="G281" s="35"/>
      <c r="H281" s="35">
        <f t="shared" si="67"/>
        <v>3172.125</v>
      </c>
    </row>
    <row r="282" spans="1:8" x14ac:dyDescent="0.25">
      <c r="A282" s="15">
        <v>153</v>
      </c>
      <c r="B282" s="22" t="s">
        <v>319</v>
      </c>
      <c r="C282" s="22" t="s">
        <v>74</v>
      </c>
      <c r="D282" s="123">
        <v>12.5</v>
      </c>
      <c r="E282" s="35">
        <v>253.77</v>
      </c>
      <c r="F282" s="35">
        <f>D282*E282</f>
        <v>3172.125</v>
      </c>
      <c r="G282" s="35"/>
      <c r="H282" s="35">
        <f t="shared" si="67"/>
        <v>3172.125</v>
      </c>
    </row>
    <row r="283" spans="1:8" x14ac:dyDescent="0.25">
      <c r="A283" s="15">
        <v>154</v>
      </c>
      <c r="B283" s="33" t="s">
        <v>102</v>
      </c>
      <c r="C283" s="33" t="s">
        <v>73</v>
      </c>
      <c r="D283" s="123">
        <v>12.5</v>
      </c>
      <c r="E283" s="35">
        <v>253.77</v>
      </c>
      <c r="F283" s="35">
        <f t="shared" ref="F283:F287" si="71">D283*E283</f>
        <v>3172.125</v>
      </c>
      <c r="G283" s="35"/>
      <c r="H283" s="35">
        <f t="shared" si="67"/>
        <v>3172.125</v>
      </c>
    </row>
    <row r="284" spans="1:8" x14ac:dyDescent="0.25">
      <c r="A284" s="15">
        <v>155</v>
      </c>
      <c r="B284" s="33" t="s">
        <v>254</v>
      </c>
      <c r="C284" s="33" t="s">
        <v>198</v>
      </c>
      <c r="D284" s="123">
        <v>12.5</v>
      </c>
      <c r="E284" s="35">
        <v>253.77</v>
      </c>
      <c r="F284" s="35">
        <f t="shared" si="71"/>
        <v>3172.125</v>
      </c>
      <c r="G284" s="35"/>
      <c r="H284" s="35">
        <f t="shared" si="67"/>
        <v>3172.125</v>
      </c>
    </row>
    <row r="285" spans="1:8" x14ac:dyDescent="0.25">
      <c r="A285" s="15">
        <v>156</v>
      </c>
      <c r="B285" s="33" t="s">
        <v>44</v>
      </c>
      <c r="C285" s="33" t="s">
        <v>73</v>
      </c>
      <c r="D285" s="123">
        <v>12.5</v>
      </c>
      <c r="E285" s="35">
        <v>253.77</v>
      </c>
      <c r="F285" s="35">
        <f>D285*E285</f>
        <v>3172.125</v>
      </c>
      <c r="G285" s="35"/>
      <c r="H285" s="35">
        <f t="shared" si="67"/>
        <v>3172.125</v>
      </c>
    </row>
    <row r="286" spans="1:8" x14ac:dyDescent="0.25">
      <c r="A286" s="15">
        <v>277</v>
      </c>
      <c r="B286" s="33" t="s">
        <v>372</v>
      </c>
      <c r="C286" s="34" t="s">
        <v>72</v>
      </c>
      <c r="D286" s="123">
        <v>12.5</v>
      </c>
      <c r="E286" s="35">
        <v>271.86</v>
      </c>
      <c r="F286" s="35">
        <f t="shared" ref="F286" si="72">D286*E286</f>
        <v>3398.25</v>
      </c>
      <c r="G286" s="35"/>
      <c r="H286" s="35">
        <f t="shared" si="67"/>
        <v>3398.25</v>
      </c>
    </row>
    <row r="287" spans="1:8" x14ac:dyDescent="0.25">
      <c r="A287" s="15">
        <v>157</v>
      </c>
      <c r="B287" s="33" t="s">
        <v>45</v>
      </c>
      <c r="C287" s="33" t="s">
        <v>72</v>
      </c>
      <c r="D287" s="123">
        <v>12.5</v>
      </c>
      <c r="E287" s="35">
        <v>253.77</v>
      </c>
      <c r="F287" s="35">
        <f>D287*E287</f>
        <v>3172.125</v>
      </c>
      <c r="G287" s="35"/>
      <c r="H287" s="35">
        <f t="shared" si="67"/>
        <v>3172.125</v>
      </c>
    </row>
    <row r="288" spans="1:8" x14ac:dyDescent="0.25">
      <c r="A288" s="15">
        <v>294</v>
      </c>
      <c r="B288" s="33" t="s">
        <v>423</v>
      </c>
      <c r="C288" s="42" t="s">
        <v>72</v>
      </c>
      <c r="D288" s="123">
        <v>12.5</v>
      </c>
      <c r="E288" s="92">
        <v>253.77</v>
      </c>
      <c r="F288" s="35">
        <f t="shared" ref="F288" si="73">D288*E288</f>
        <v>3172.125</v>
      </c>
      <c r="G288" s="35"/>
      <c r="H288" s="35">
        <f t="shared" si="67"/>
        <v>3172.125</v>
      </c>
    </row>
    <row r="289" spans="1:8" x14ac:dyDescent="0.25">
      <c r="A289" s="15">
        <v>158</v>
      </c>
      <c r="B289" s="33" t="s">
        <v>46</v>
      </c>
      <c r="C289" s="33" t="s">
        <v>72</v>
      </c>
      <c r="D289" s="123">
        <v>12.5</v>
      </c>
      <c r="E289" s="35">
        <v>253.77</v>
      </c>
      <c r="F289" s="35">
        <f>D289*E289</f>
        <v>3172.125</v>
      </c>
      <c r="G289" s="35"/>
      <c r="H289" s="35">
        <f t="shared" si="67"/>
        <v>3172.125</v>
      </c>
    </row>
    <row r="290" spans="1:8" x14ac:dyDescent="0.25">
      <c r="A290" s="11"/>
      <c r="B290" s="44"/>
      <c r="C290" s="45"/>
      <c r="D290" s="124"/>
      <c r="E290" s="46"/>
      <c r="F290" s="97">
        <f>+SUM(F247:F289)</f>
        <v>143722.625</v>
      </c>
      <c r="G290" s="97">
        <f t="shared" ref="G290:H290" si="74">+SUM(G247:G289)</f>
        <v>0</v>
      </c>
      <c r="H290" s="97">
        <f t="shared" si="74"/>
        <v>143722.625</v>
      </c>
    </row>
    <row r="291" spans="1:8" x14ac:dyDescent="0.25">
      <c r="A291" s="11"/>
      <c r="B291" s="44"/>
      <c r="C291" s="45"/>
      <c r="D291" s="124"/>
      <c r="E291" s="46"/>
      <c r="F291" s="97"/>
      <c r="G291" s="97"/>
      <c r="H291" s="97"/>
    </row>
    <row r="292" spans="1:8" x14ac:dyDescent="0.25">
      <c r="A292" s="102" t="s">
        <v>180</v>
      </c>
      <c r="B292" s="103"/>
      <c r="C292" s="103"/>
      <c r="D292" s="103"/>
      <c r="E292" s="103"/>
      <c r="F292" s="103"/>
      <c r="G292" s="103"/>
      <c r="H292" s="103"/>
    </row>
    <row r="293" spans="1:8" ht="24" x14ac:dyDescent="0.25">
      <c r="A293" s="7" t="s">
        <v>54</v>
      </c>
      <c r="B293" s="7" t="s">
        <v>13</v>
      </c>
      <c r="C293" s="7" t="s">
        <v>61</v>
      </c>
      <c r="D293" s="118" t="s">
        <v>20</v>
      </c>
      <c r="E293" s="7" t="s">
        <v>15</v>
      </c>
      <c r="F293" s="7" t="s">
        <v>14</v>
      </c>
      <c r="G293" s="7" t="s">
        <v>59</v>
      </c>
      <c r="H293" s="7" t="s">
        <v>445</v>
      </c>
    </row>
    <row r="294" spans="1:8" x14ac:dyDescent="0.25">
      <c r="A294" s="8">
        <v>159</v>
      </c>
      <c r="B294" s="33" t="s">
        <v>112</v>
      </c>
      <c r="C294" s="34" t="s">
        <v>108</v>
      </c>
      <c r="D294" s="123">
        <v>12.5</v>
      </c>
      <c r="E294" s="35">
        <v>312.26</v>
      </c>
      <c r="F294" s="35">
        <f>D294*E294</f>
        <v>3903.25</v>
      </c>
      <c r="G294" s="35"/>
      <c r="H294" s="35">
        <f>F294-G294</f>
        <v>3903.25</v>
      </c>
    </row>
    <row r="295" spans="1:8" x14ac:dyDescent="0.25">
      <c r="A295" s="8">
        <v>289</v>
      </c>
      <c r="B295" s="33" t="s">
        <v>349</v>
      </c>
      <c r="C295" s="34" t="s">
        <v>388</v>
      </c>
      <c r="D295" s="123">
        <v>12.5</v>
      </c>
      <c r="E295" s="35">
        <v>312.26</v>
      </c>
      <c r="F295" s="35">
        <f>D295*E295</f>
        <v>3903.25</v>
      </c>
      <c r="G295" s="35"/>
      <c r="H295" s="35">
        <f t="shared" ref="H295" si="75">F295-G295</f>
        <v>3903.25</v>
      </c>
    </row>
    <row r="296" spans="1:8" x14ac:dyDescent="0.25">
      <c r="A296" s="18"/>
      <c r="B296" s="57"/>
      <c r="C296" s="60"/>
      <c r="D296" s="131"/>
      <c r="E296" s="14"/>
      <c r="F296" s="61">
        <f>SUM(F294:F295)</f>
        <v>7806.5</v>
      </c>
      <c r="G296" s="61">
        <f>SUM(G294:G295)</f>
        <v>0</v>
      </c>
      <c r="H296" s="61">
        <f>SUM(H294:H295)</f>
        <v>7806.5</v>
      </c>
    </row>
    <row r="297" spans="1:8" x14ac:dyDescent="0.25">
      <c r="A297" s="18"/>
      <c r="B297" s="57"/>
      <c r="C297" s="60"/>
      <c r="D297" s="131"/>
      <c r="E297" s="14"/>
      <c r="F297" s="61"/>
      <c r="G297" s="61"/>
      <c r="H297" s="61"/>
    </row>
    <row r="298" spans="1:8" x14ac:dyDescent="0.25">
      <c r="A298" s="18"/>
      <c r="B298" s="57"/>
      <c r="C298" s="60"/>
      <c r="D298" s="131"/>
      <c r="E298" s="14"/>
      <c r="F298" s="61"/>
      <c r="G298" s="61"/>
      <c r="H298" s="61"/>
    </row>
    <row r="299" spans="1:8" x14ac:dyDescent="0.25">
      <c r="A299" s="110" t="s">
        <v>129</v>
      </c>
      <c r="B299" s="111"/>
      <c r="C299" s="111"/>
      <c r="D299" s="111"/>
      <c r="E299" s="111"/>
      <c r="F299" s="111"/>
      <c r="G299" s="111"/>
      <c r="H299" s="111"/>
    </row>
    <row r="300" spans="1:8" ht="24" x14ac:dyDescent="0.25">
      <c r="A300" s="7" t="s">
        <v>54</v>
      </c>
      <c r="B300" s="7" t="s">
        <v>13</v>
      </c>
      <c r="C300" s="7" t="s">
        <v>61</v>
      </c>
      <c r="D300" s="118" t="s">
        <v>20</v>
      </c>
      <c r="E300" s="7" t="s">
        <v>15</v>
      </c>
      <c r="F300" s="7" t="s">
        <v>14</v>
      </c>
      <c r="G300" s="7" t="s">
        <v>59</v>
      </c>
      <c r="H300" s="7" t="s">
        <v>445</v>
      </c>
    </row>
    <row r="301" spans="1:8" x14ac:dyDescent="0.25">
      <c r="A301" s="8">
        <v>160</v>
      </c>
      <c r="B301" s="33" t="s">
        <v>228</v>
      </c>
      <c r="C301" s="33" t="s">
        <v>129</v>
      </c>
      <c r="D301" s="123">
        <v>12.5</v>
      </c>
      <c r="E301" s="35">
        <v>661.33</v>
      </c>
      <c r="F301" s="35">
        <f>D301*E301</f>
        <v>8266.625</v>
      </c>
      <c r="G301" s="35"/>
      <c r="H301" s="35">
        <f>F301-G301</f>
        <v>8266.625</v>
      </c>
    </row>
    <row r="302" spans="1:8" ht="24" x14ac:dyDescent="0.25">
      <c r="A302" s="8">
        <v>161</v>
      </c>
      <c r="B302" s="33" t="s">
        <v>204</v>
      </c>
      <c r="C302" s="33" t="s">
        <v>205</v>
      </c>
      <c r="D302" s="123">
        <v>12.5</v>
      </c>
      <c r="E302" s="35">
        <v>337.04</v>
      </c>
      <c r="F302" s="35">
        <f>D302*E302</f>
        <v>4213</v>
      </c>
      <c r="G302" s="35"/>
      <c r="H302" s="35">
        <f>F302-G302</f>
        <v>4213</v>
      </c>
    </row>
    <row r="303" spans="1:8" x14ac:dyDescent="0.25">
      <c r="A303" s="14"/>
      <c r="B303" s="30"/>
      <c r="C303" s="30"/>
      <c r="D303" s="122"/>
      <c r="E303" s="31"/>
      <c r="F303" s="32">
        <f>+SUM(F301:F302)</f>
        <v>12479.625</v>
      </c>
      <c r="G303" s="32">
        <f t="shared" ref="G303:H303" si="76">+SUM(G301:G302)</f>
        <v>0</v>
      </c>
      <c r="H303" s="32">
        <f t="shared" si="76"/>
        <v>12479.625</v>
      </c>
    </row>
    <row r="304" spans="1:8" x14ac:dyDescent="0.25">
      <c r="A304" s="14"/>
      <c r="B304" s="30"/>
      <c r="C304" s="30"/>
      <c r="D304" s="122"/>
      <c r="E304" s="31"/>
      <c r="F304" s="32"/>
      <c r="G304" s="32"/>
      <c r="H304" s="32"/>
    </row>
    <row r="305" spans="1:8" x14ac:dyDescent="0.25">
      <c r="A305" s="110" t="s">
        <v>181</v>
      </c>
      <c r="B305" s="111"/>
      <c r="C305" s="111"/>
      <c r="D305" s="111"/>
      <c r="E305" s="111"/>
      <c r="F305" s="111"/>
      <c r="G305" s="111"/>
      <c r="H305" s="111"/>
    </row>
    <row r="306" spans="1:8" ht="24" x14ac:dyDescent="0.25">
      <c r="A306" s="7" t="s">
        <v>54</v>
      </c>
      <c r="B306" s="7" t="s">
        <v>13</v>
      </c>
      <c r="C306" s="7" t="s">
        <v>61</v>
      </c>
      <c r="D306" s="118" t="s">
        <v>20</v>
      </c>
      <c r="E306" s="7" t="s">
        <v>15</v>
      </c>
      <c r="F306" s="7" t="s">
        <v>14</v>
      </c>
      <c r="G306" s="7" t="s">
        <v>59</v>
      </c>
      <c r="H306" s="7" t="s">
        <v>445</v>
      </c>
    </row>
    <row r="307" spans="1:8" x14ac:dyDescent="0.25">
      <c r="A307" s="8">
        <v>162</v>
      </c>
      <c r="B307" s="33" t="s">
        <v>18</v>
      </c>
      <c r="C307" s="33" t="s">
        <v>435</v>
      </c>
      <c r="D307" s="123">
        <v>12.5</v>
      </c>
      <c r="E307" s="35">
        <v>661.33</v>
      </c>
      <c r="F307" s="35">
        <f t="shared" ref="F307:F313" si="77">D307*E307</f>
        <v>8266.625</v>
      </c>
      <c r="G307" s="35"/>
      <c r="H307" s="35">
        <f>F307-G307</f>
        <v>8266.625</v>
      </c>
    </row>
    <row r="308" spans="1:8" x14ac:dyDescent="0.25">
      <c r="A308" s="8">
        <v>278</v>
      </c>
      <c r="B308" s="33" t="s">
        <v>369</v>
      </c>
      <c r="C308" s="33" t="s">
        <v>368</v>
      </c>
      <c r="D308" s="123">
        <v>12.5</v>
      </c>
      <c r="E308" s="35">
        <v>414.83</v>
      </c>
      <c r="F308" s="35">
        <f t="shared" si="77"/>
        <v>5185.375</v>
      </c>
      <c r="G308" s="35"/>
      <c r="H308" s="35">
        <f t="shared" ref="H308:H313" si="78">F308-G308</f>
        <v>5185.375</v>
      </c>
    </row>
    <row r="309" spans="1:8" x14ac:dyDescent="0.25">
      <c r="A309" s="8">
        <v>163</v>
      </c>
      <c r="B309" s="42" t="s">
        <v>361</v>
      </c>
      <c r="C309" s="42" t="s">
        <v>75</v>
      </c>
      <c r="D309" s="123">
        <v>12.5</v>
      </c>
      <c r="E309" s="48">
        <v>271.86</v>
      </c>
      <c r="F309" s="48">
        <f t="shared" si="77"/>
        <v>3398.25</v>
      </c>
      <c r="G309" s="48"/>
      <c r="H309" s="35">
        <f t="shared" si="78"/>
        <v>3398.25</v>
      </c>
    </row>
    <row r="310" spans="1:8" ht="24" x14ac:dyDescent="0.25">
      <c r="A310" s="8">
        <v>164</v>
      </c>
      <c r="B310" s="43" t="s">
        <v>25</v>
      </c>
      <c r="C310" s="47" t="s">
        <v>75</v>
      </c>
      <c r="D310" s="123">
        <v>12.5</v>
      </c>
      <c r="E310" s="48">
        <v>271.86</v>
      </c>
      <c r="F310" s="48">
        <f t="shared" si="77"/>
        <v>3398.25</v>
      </c>
      <c r="G310" s="48"/>
      <c r="H310" s="35">
        <f t="shared" si="78"/>
        <v>3398.25</v>
      </c>
    </row>
    <row r="311" spans="1:8" x14ac:dyDescent="0.25">
      <c r="A311" s="8">
        <v>165</v>
      </c>
      <c r="B311" s="33" t="s">
        <v>142</v>
      </c>
      <c r="C311" s="47" t="s">
        <v>75</v>
      </c>
      <c r="D311" s="123">
        <v>12.5</v>
      </c>
      <c r="E311" s="48">
        <v>271.86</v>
      </c>
      <c r="F311" s="48">
        <f t="shared" si="77"/>
        <v>3398.25</v>
      </c>
      <c r="G311" s="48"/>
      <c r="H311" s="35">
        <f t="shared" si="78"/>
        <v>3398.25</v>
      </c>
    </row>
    <row r="312" spans="1:8" x14ac:dyDescent="0.25">
      <c r="A312" s="8">
        <v>166</v>
      </c>
      <c r="B312" s="33" t="s">
        <v>139</v>
      </c>
      <c r="C312" s="34" t="s">
        <v>75</v>
      </c>
      <c r="D312" s="123">
        <v>12.5</v>
      </c>
      <c r="E312" s="35">
        <v>271.86</v>
      </c>
      <c r="F312" s="35">
        <f t="shared" si="77"/>
        <v>3398.25</v>
      </c>
      <c r="G312" s="35"/>
      <c r="H312" s="35">
        <f t="shared" si="78"/>
        <v>3398.25</v>
      </c>
    </row>
    <row r="313" spans="1:8" x14ac:dyDescent="0.25">
      <c r="A313" s="16">
        <v>167</v>
      </c>
      <c r="B313" s="42" t="s">
        <v>358</v>
      </c>
      <c r="C313" s="77" t="s">
        <v>75</v>
      </c>
      <c r="D313" s="123">
        <v>12.5</v>
      </c>
      <c r="E313" s="35">
        <v>271.86</v>
      </c>
      <c r="F313" s="35">
        <f t="shared" si="77"/>
        <v>3398.25</v>
      </c>
      <c r="G313" s="35"/>
      <c r="H313" s="35">
        <f t="shared" si="78"/>
        <v>3398.25</v>
      </c>
    </row>
    <row r="314" spans="1:8" x14ac:dyDescent="0.25">
      <c r="A314" s="14"/>
      <c r="B314" s="30"/>
      <c r="C314" s="38"/>
      <c r="D314" s="122"/>
      <c r="E314" s="31"/>
      <c r="F314" s="39">
        <f>+SUM(F307:F313)</f>
        <v>30443.25</v>
      </c>
      <c r="G314" s="39">
        <f t="shared" ref="G314:H314" si="79">+SUM(G307:G313)</f>
        <v>0</v>
      </c>
      <c r="H314" s="39">
        <f t="shared" si="79"/>
        <v>30443.25</v>
      </c>
    </row>
    <row r="315" spans="1:8" x14ac:dyDescent="0.25">
      <c r="A315" s="14"/>
      <c r="B315" s="30"/>
      <c r="C315" s="38"/>
      <c r="D315" s="122"/>
      <c r="E315" s="31"/>
      <c r="F315" s="39"/>
      <c r="G315" s="39"/>
      <c r="H315" s="39"/>
    </row>
    <row r="316" spans="1:8" x14ac:dyDescent="0.25">
      <c r="A316" s="110" t="s">
        <v>162</v>
      </c>
      <c r="B316" s="111"/>
      <c r="C316" s="111"/>
      <c r="D316" s="111"/>
      <c r="E316" s="111"/>
      <c r="F316" s="111"/>
      <c r="G316" s="111"/>
      <c r="H316" s="111"/>
    </row>
    <row r="317" spans="1:8" ht="24" x14ac:dyDescent="0.25">
      <c r="A317" s="7" t="s">
        <v>54</v>
      </c>
      <c r="B317" s="7" t="s">
        <v>13</v>
      </c>
      <c r="C317" s="7" t="s">
        <v>61</v>
      </c>
      <c r="D317" s="118" t="s">
        <v>20</v>
      </c>
      <c r="E317" s="7" t="s">
        <v>15</v>
      </c>
      <c r="F317" s="7" t="s">
        <v>14</v>
      </c>
      <c r="G317" s="7" t="s">
        <v>59</v>
      </c>
      <c r="H317" s="7" t="s">
        <v>445</v>
      </c>
    </row>
    <row r="318" spans="1:8" x14ac:dyDescent="0.25">
      <c r="A318" s="8">
        <v>168</v>
      </c>
      <c r="B318" s="33" t="s">
        <v>293</v>
      </c>
      <c r="C318" s="33" t="s">
        <v>158</v>
      </c>
      <c r="D318" s="121">
        <v>12.5</v>
      </c>
      <c r="E318" s="35">
        <v>414.83</v>
      </c>
      <c r="F318" s="35">
        <f t="shared" ref="F318" si="80">D318*E318</f>
        <v>5185.375</v>
      </c>
      <c r="G318" s="35"/>
      <c r="H318" s="35">
        <f>F318-G318</f>
        <v>5185.375</v>
      </c>
    </row>
    <row r="319" spans="1:8" x14ac:dyDescent="0.25">
      <c r="A319" s="12">
        <v>169</v>
      </c>
      <c r="B319" s="22" t="s">
        <v>190</v>
      </c>
      <c r="C319" s="23" t="s">
        <v>63</v>
      </c>
      <c r="D319" s="121">
        <v>12.5</v>
      </c>
      <c r="E319" s="24">
        <v>263.56</v>
      </c>
      <c r="F319" s="24">
        <f>D319*E319</f>
        <v>3294.5</v>
      </c>
      <c r="G319" s="24"/>
      <c r="H319" s="35">
        <f t="shared" ref="H319:H338" si="81">F319-G319</f>
        <v>3294.5</v>
      </c>
    </row>
    <row r="320" spans="1:8" x14ac:dyDescent="0.25">
      <c r="A320" s="12">
        <v>170</v>
      </c>
      <c r="B320" s="22" t="s">
        <v>6</v>
      </c>
      <c r="C320" s="23" t="s">
        <v>66</v>
      </c>
      <c r="D320" s="121">
        <v>12.5</v>
      </c>
      <c r="E320" s="24">
        <v>218.17</v>
      </c>
      <c r="F320" s="24">
        <f>D320*E320</f>
        <v>2727.125</v>
      </c>
      <c r="G320" s="24"/>
      <c r="H320" s="35">
        <f t="shared" si="81"/>
        <v>2727.125</v>
      </c>
    </row>
    <row r="321" spans="1:8" x14ac:dyDescent="0.25">
      <c r="A321" s="12">
        <v>284</v>
      </c>
      <c r="B321" s="33" t="s">
        <v>277</v>
      </c>
      <c r="C321" s="23" t="s">
        <v>70</v>
      </c>
      <c r="D321" s="121">
        <v>12.5</v>
      </c>
      <c r="E321" s="35">
        <v>263.56</v>
      </c>
      <c r="F321" s="72">
        <f>D321*E321</f>
        <v>3294.5</v>
      </c>
      <c r="G321" s="72"/>
      <c r="H321" s="35">
        <f t="shared" si="81"/>
        <v>3294.5</v>
      </c>
    </row>
    <row r="322" spans="1:8" x14ac:dyDescent="0.25">
      <c r="A322" s="12">
        <v>171</v>
      </c>
      <c r="B322" s="22" t="s">
        <v>42</v>
      </c>
      <c r="C322" s="23" t="s">
        <v>88</v>
      </c>
      <c r="D322" s="121">
        <v>12.5</v>
      </c>
      <c r="E322" s="24">
        <v>271.86</v>
      </c>
      <c r="F322" s="24">
        <f t="shared" ref="F322" si="82">D322*E322</f>
        <v>3398.25</v>
      </c>
      <c r="G322" s="24"/>
      <c r="H322" s="35">
        <f t="shared" si="81"/>
        <v>3398.25</v>
      </c>
    </row>
    <row r="323" spans="1:8" x14ac:dyDescent="0.25">
      <c r="A323" s="79">
        <v>172</v>
      </c>
      <c r="B323" s="70" t="s">
        <v>211</v>
      </c>
      <c r="C323" s="49" t="s">
        <v>88</v>
      </c>
      <c r="D323" s="120"/>
      <c r="E323" s="54"/>
      <c r="F323" s="54"/>
      <c r="G323" s="54"/>
      <c r="H323" s="29">
        <f t="shared" si="81"/>
        <v>0</v>
      </c>
    </row>
    <row r="324" spans="1:8" x14ac:dyDescent="0.25">
      <c r="A324" s="8">
        <v>173</v>
      </c>
      <c r="B324" s="33" t="s">
        <v>236</v>
      </c>
      <c r="C324" s="34" t="s">
        <v>88</v>
      </c>
      <c r="D324" s="123">
        <v>12.5</v>
      </c>
      <c r="E324" s="35">
        <v>271.86</v>
      </c>
      <c r="F324" s="35">
        <f>D324*E324</f>
        <v>3398.25</v>
      </c>
      <c r="G324" s="35"/>
      <c r="H324" s="35">
        <f t="shared" si="81"/>
        <v>3398.25</v>
      </c>
    </row>
    <row r="325" spans="1:8" x14ac:dyDescent="0.25">
      <c r="A325" s="10">
        <v>174</v>
      </c>
      <c r="B325" s="27" t="s">
        <v>211</v>
      </c>
      <c r="C325" s="27" t="s">
        <v>123</v>
      </c>
      <c r="D325" s="126"/>
      <c r="E325" s="29"/>
      <c r="F325" s="29"/>
      <c r="G325" s="29"/>
      <c r="H325" s="29">
        <f t="shared" si="81"/>
        <v>0</v>
      </c>
    </row>
    <row r="326" spans="1:8" x14ac:dyDescent="0.25">
      <c r="A326" s="8">
        <v>175</v>
      </c>
      <c r="B326" s="33" t="s">
        <v>199</v>
      </c>
      <c r="C326" s="33" t="s">
        <v>75</v>
      </c>
      <c r="D326" s="123">
        <v>12.5</v>
      </c>
      <c r="E326" s="35">
        <v>271.86</v>
      </c>
      <c r="F326" s="35">
        <f t="shared" ref="F326:F334" si="83">D326*E326</f>
        <v>3398.25</v>
      </c>
      <c r="G326" s="35"/>
      <c r="H326" s="35">
        <f t="shared" si="81"/>
        <v>3398.25</v>
      </c>
    </row>
    <row r="327" spans="1:8" x14ac:dyDescent="0.25">
      <c r="A327" s="8">
        <v>176</v>
      </c>
      <c r="B327" s="33" t="s">
        <v>41</v>
      </c>
      <c r="C327" s="33" t="s">
        <v>75</v>
      </c>
      <c r="D327" s="123">
        <v>12.5</v>
      </c>
      <c r="E327" s="35">
        <v>271.86</v>
      </c>
      <c r="F327" s="35">
        <f>D327*E327</f>
        <v>3398.25</v>
      </c>
      <c r="G327" s="35"/>
      <c r="H327" s="35">
        <f t="shared" si="81"/>
        <v>3398.25</v>
      </c>
    </row>
    <row r="328" spans="1:8" x14ac:dyDescent="0.25">
      <c r="A328" s="8">
        <v>177</v>
      </c>
      <c r="B328" s="33" t="s">
        <v>272</v>
      </c>
      <c r="C328" s="33" t="s">
        <v>75</v>
      </c>
      <c r="D328" s="123">
        <v>12.5</v>
      </c>
      <c r="E328" s="35">
        <v>271.86</v>
      </c>
      <c r="F328" s="35">
        <f>D328*E328</f>
        <v>3398.25</v>
      </c>
      <c r="G328" s="35"/>
      <c r="H328" s="35">
        <f t="shared" si="81"/>
        <v>3398.25</v>
      </c>
    </row>
    <row r="329" spans="1:8" x14ac:dyDescent="0.25">
      <c r="A329" s="8">
        <v>178</v>
      </c>
      <c r="B329" s="33" t="s">
        <v>26</v>
      </c>
      <c r="C329" s="34" t="s">
        <v>89</v>
      </c>
      <c r="D329" s="123">
        <v>12.5</v>
      </c>
      <c r="E329" s="35">
        <v>290.66000000000003</v>
      </c>
      <c r="F329" s="35">
        <f t="shared" ref="F329:F337" si="84">D329*E329</f>
        <v>3633.2500000000005</v>
      </c>
      <c r="G329" s="35"/>
      <c r="H329" s="35">
        <f t="shared" si="81"/>
        <v>3633.2500000000005</v>
      </c>
    </row>
    <row r="330" spans="1:8" x14ac:dyDescent="0.25">
      <c r="A330" s="8">
        <v>179</v>
      </c>
      <c r="B330" s="33" t="s">
        <v>27</v>
      </c>
      <c r="C330" s="34" t="s">
        <v>89</v>
      </c>
      <c r="D330" s="123">
        <v>12.5</v>
      </c>
      <c r="E330" s="35">
        <v>290.66000000000003</v>
      </c>
      <c r="F330" s="35">
        <f t="shared" si="84"/>
        <v>3633.2500000000005</v>
      </c>
      <c r="G330" s="35"/>
      <c r="H330" s="35">
        <f t="shared" si="81"/>
        <v>3633.2500000000005</v>
      </c>
    </row>
    <row r="331" spans="1:8" x14ac:dyDescent="0.25">
      <c r="A331" s="8">
        <v>180</v>
      </c>
      <c r="B331" s="33" t="s">
        <v>28</v>
      </c>
      <c r="C331" s="34" t="s">
        <v>89</v>
      </c>
      <c r="D331" s="123">
        <v>12.5</v>
      </c>
      <c r="E331" s="35">
        <v>290.66000000000003</v>
      </c>
      <c r="F331" s="35">
        <f t="shared" si="84"/>
        <v>3633.2500000000005</v>
      </c>
      <c r="G331" s="35"/>
      <c r="H331" s="35">
        <f t="shared" si="81"/>
        <v>3633.2500000000005</v>
      </c>
    </row>
    <row r="332" spans="1:8" x14ac:dyDescent="0.25">
      <c r="A332" s="8">
        <v>181</v>
      </c>
      <c r="B332" s="33" t="s">
        <v>9</v>
      </c>
      <c r="C332" s="34" t="s">
        <v>89</v>
      </c>
      <c r="D332" s="123">
        <v>12.5</v>
      </c>
      <c r="E332" s="35">
        <v>290.66000000000003</v>
      </c>
      <c r="F332" s="35">
        <f t="shared" si="84"/>
        <v>3633.2500000000005</v>
      </c>
      <c r="G332" s="35"/>
      <c r="H332" s="35">
        <f t="shared" si="81"/>
        <v>3633.2500000000005</v>
      </c>
    </row>
    <row r="333" spans="1:8" x14ac:dyDescent="0.25">
      <c r="A333" s="8">
        <v>182</v>
      </c>
      <c r="B333" s="33" t="s">
        <v>29</v>
      </c>
      <c r="C333" s="34" t="s">
        <v>89</v>
      </c>
      <c r="D333" s="123">
        <v>12.5</v>
      </c>
      <c r="E333" s="35">
        <v>290.66000000000003</v>
      </c>
      <c r="F333" s="35">
        <f t="shared" si="84"/>
        <v>3633.2500000000005</v>
      </c>
      <c r="G333" s="35"/>
      <c r="H333" s="35">
        <f t="shared" si="81"/>
        <v>3633.2500000000005</v>
      </c>
    </row>
    <row r="334" spans="1:8" x14ac:dyDescent="0.25">
      <c r="A334" s="8">
        <v>183</v>
      </c>
      <c r="B334" s="33" t="s">
        <v>30</v>
      </c>
      <c r="C334" s="34" t="s">
        <v>89</v>
      </c>
      <c r="D334" s="123">
        <v>12.5</v>
      </c>
      <c r="E334" s="35">
        <v>290.66000000000003</v>
      </c>
      <c r="F334" s="35">
        <f t="shared" si="84"/>
        <v>3633.2500000000005</v>
      </c>
      <c r="G334" s="35"/>
      <c r="H334" s="35">
        <f t="shared" si="81"/>
        <v>3633.2500000000005</v>
      </c>
    </row>
    <row r="335" spans="1:8" x14ac:dyDescent="0.25">
      <c r="A335" s="8">
        <v>271</v>
      </c>
      <c r="B335" s="33" t="s">
        <v>339</v>
      </c>
      <c r="C335" s="34" t="s">
        <v>89</v>
      </c>
      <c r="D335" s="123">
        <v>12.5</v>
      </c>
      <c r="E335" s="35">
        <v>290.66000000000003</v>
      </c>
      <c r="F335" s="35">
        <f t="shared" si="84"/>
        <v>3633.2500000000005</v>
      </c>
      <c r="G335" s="35"/>
      <c r="H335" s="35">
        <f t="shared" si="81"/>
        <v>3633.2500000000005</v>
      </c>
    </row>
    <row r="336" spans="1:8" x14ac:dyDescent="0.25">
      <c r="A336" s="8">
        <v>272</v>
      </c>
      <c r="B336" s="33" t="s">
        <v>340</v>
      </c>
      <c r="C336" s="34" t="s">
        <v>89</v>
      </c>
      <c r="D336" s="123">
        <v>12.5</v>
      </c>
      <c r="E336" s="35">
        <v>290.66000000000003</v>
      </c>
      <c r="F336" s="35">
        <f t="shared" si="84"/>
        <v>3633.2500000000005</v>
      </c>
      <c r="G336" s="35"/>
      <c r="H336" s="35">
        <f t="shared" si="81"/>
        <v>3633.2500000000005</v>
      </c>
    </row>
    <row r="337" spans="1:8" x14ac:dyDescent="0.25">
      <c r="A337" s="8">
        <v>184</v>
      </c>
      <c r="B337" s="33" t="s">
        <v>11</v>
      </c>
      <c r="C337" s="34" t="s">
        <v>64</v>
      </c>
      <c r="D337" s="123">
        <v>12.5</v>
      </c>
      <c r="E337" s="35">
        <v>390.42</v>
      </c>
      <c r="F337" s="35">
        <f>D337*E337</f>
        <v>4880.25</v>
      </c>
      <c r="G337" s="35"/>
      <c r="H337" s="35">
        <f t="shared" si="81"/>
        <v>4880.25</v>
      </c>
    </row>
    <row r="338" spans="1:8" x14ac:dyDescent="0.25">
      <c r="A338" s="8">
        <v>185</v>
      </c>
      <c r="B338" s="33" t="s">
        <v>3</v>
      </c>
      <c r="C338" s="34" t="s">
        <v>65</v>
      </c>
      <c r="D338" s="123">
        <v>12.5</v>
      </c>
      <c r="E338" s="35">
        <v>312.26</v>
      </c>
      <c r="F338" s="35">
        <f>D338*E338</f>
        <v>3903.25</v>
      </c>
      <c r="G338" s="35"/>
      <c r="H338" s="35">
        <f t="shared" si="81"/>
        <v>3903.25</v>
      </c>
    </row>
    <row r="339" spans="1:8" x14ac:dyDescent="0.25">
      <c r="A339" s="14"/>
      <c r="B339" s="57"/>
      <c r="C339" s="60"/>
      <c r="D339" s="131"/>
      <c r="E339" s="14"/>
      <c r="F339" s="61">
        <f>+SUM(F318:F338)</f>
        <v>69342.25</v>
      </c>
      <c r="G339" s="61">
        <f t="shared" ref="G339:H339" si="85">+SUM(G318:G338)</f>
        <v>0</v>
      </c>
      <c r="H339" s="61">
        <f t="shared" si="85"/>
        <v>69342.25</v>
      </c>
    </row>
    <row r="340" spans="1:8" x14ac:dyDescent="0.25">
      <c r="A340" s="14"/>
      <c r="B340" s="57"/>
      <c r="C340" s="60"/>
      <c r="D340" s="131"/>
      <c r="E340" s="14"/>
      <c r="F340" s="61"/>
      <c r="G340" s="61"/>
      <c r="H340" s="61"/>
    </row>
    <row r="341" spans="1:8" x14ac:dyDescent="0.25">
      <c r="A341" s="110" t="s">
        <v>182</v>
      </c>
      <c r="B341" s="111"/>
      <c r="C341" s="111"/>
      <c r="D341" s="111"/>
      <c r="E341" s="111"/>
      <c r="F341" s="111"/>
      <c r="G341" s="111"/>
      <c r="H341" s="111"/>
    </row>
    <row r="342" spans="1:8" ht="24" x14ac:dyDescent="0.25">
      <c r="A342" s="7" t="s">
        <v>54</v>
      </c>
      <c r="B342" s="7" t="s">
        <v>13</v>
      </c>
      <c r="C342" s="7" t="s">
        <v>61</v>
      </c>
      <c r="D342" s="118" t="s">
        <v>20</v>
      </c>
      <c r="E342" s="7" t="s">
        <v>15</v>
      </c>
      <c r="F342" s="7" t="s">
        <v>14</v>
      </c>
      <c r="G342" s="7" t="s">
        <v>59</v>
      </c>
      <c r="H342" s="7" t="s">
        <v>445</v>
      </c>
    </row>
    <row r="343" spans="1:8" x14ac:dyDescent="0.25">
      <c r="A343" s="12">
        <v>186</v>
      </c>
      <c r="B343" s="33" t="s">
        <v>409</v>
      </c>
      <c r="C343" s="33" t="s">
        <v>121</v>
      </c>
      <c r="D343" s="123">
        <f>(50/12)*2.5</f>
        <v>10.416666666666668</v>
      </c>
      <c r="E343" s="35">
        <v>312.26</v>
      </c>
      <c r="F343" s="35">
        <f>D343*E343</f>
        <v>3252.7083333333335</v>
      </c>
      <c r="G343" s="35"/>
      <c r="H343" s="35">
        <f>F343-G343</f>
        <v>3252.7083333333335</v>
      </c>
    </row>
    <row r="344" spans="1:8" x14ac:dyDescent="0.25">
      <c r="A344" s="12">
        <v>291</v>
      </c>
      <c r="B344" s="33" t="s">
        <v>407</v>
      </c>
      <c r="C344" s="33" t="s">
        <v>63</v>
      </c>
      <c r="D344" s="123">
        <f>(50/12)*2.5</f>
        <v>10.416666666666668</v>
      </c>
      <c r="E344" s="24">
        <v>263.56</v>
      </c>
      <c r="F344" s="24">
        <f>D344*E344</f>
        <v>2745.416666666667</v>
      </c>
      <c r="G344" s="24"/>
      <c r="H344" s="35">
        <f t="shared" ref="H344:H349" si="86">F344-G344</f>
        <v>2745.416666666667</v>
      </c>
    </row>
    <row r="345" spans="1:8" x14ac:dyDescent="0.25">
      <c r="A345" s="10">
        <v>187</v>
      </c>
      <c r="B345" s="27" t="s">
        <v>408</v>
      </c>
      <c r="C345" s="28" t="s">
        <v>69</v>
      </c>
      <c r="D345" s="126"/>
      <c r="E345" s="4"/>
      <c r="F345" s="29"/>
      <c r="G345" s="29"/>
      <c r="H345" s="29">
        <f t="shared" si="86"/>
        <v>0</v>
      </c>
    </row>
    <row r="346" spans="1:8" x14ac:dyDescent="0.25">
      <c r="A346" s="8">
        <v>188</v>
      </c>
      <c r="B346" s="33" t="s">
        <v>57</v>
      </c>
      <c r="C346" s="34" t="s">
        <v>83</v>
      </c>
      <c r="D346" s="123">
        <v>12.5</v>
      </c>
      <c r="E346" s="2">
        <v>214.1</v>
      </c>
      <c r="F346" s="35">
        <f>D346*E346</f>
        <v>2676.25</v>
      </c>
      <c r="G346" s="35"/>
      <c r="H346" s="35">
        <f t="shared" si="86"/>
        <v>2676.25</v>
      </c>
    </row>
    <row r="347" spans="1:8" x14ac:dyDescent="0.25">
      <c r="A347" s="8">
        <v>189</v>
      </c>
      <c r="B347" s="33" t="s">
        <v>213</v>
      </c>
      <c r="C347" s="34" t="s">
        <v>83</v>
      </c>
      <c r="D347" s="123">
        <v>12.5</v>
      </c>
      <c r="E347" s="2">
        <v>263.56</v>
      </c>
      <c r="F347" s="35">
        <f>D347*E347</f>
        <v>3294.5</v>
      </c>
      <c r="G347" s="35"/>
      <c r="H347" s="35">
        <f t="shared" si="86"/>
        <v>3294.5</v>
      </c>
    </row>
    <row r="348" spans="1:8" x14ac:dyDescent="0.25">
      <c r="A348" s="10">
        <v>190</v>
      </c>
      <c r="B348" s="27" t="s">
        <v>211</v>
      </c>
      <c r="C348" s="28" t="s">
        <v>83</v>
      </c>
      <c r="D348" s="126"/>
      <c r="E348" s="4"/>
      <c r="F348" s="29"/>
      <c r="G348" s="29"/>
      <c r="H348" s="29">
        <f t="shared" si="86"/>
        <v>0</v>
      </c>
    </row>
    <row r="349" spans="1:8" x14ac:dyDescent="0.2">
      <c r="A349" s="8">
        <v>191</v>
      </c>
      <c r="B349" s="66" t="s">
        <v>202</v>
      </c>
      <c r="C349" s="34" t="s">
        <v>282</v>
      </c>
      <c r="D349" s="123">
        <v>12.5</v>
      </c>
      <c r="E349" s="2">
        <v>414.83</v>
      </c>
      <c r="F349" s="35">
        <f>D349*E349</f>
        <v>5185.375</v>
      </c>
      <c r="G349" s="35"/>
      <c r="H349" s="35">
        <f t="shared" si="86"/>
        <v>5185.375</v>
      </c>
    </row>
    <row r="350" spans="1:8" x14ac:dyDescent="0.25">
      <c r="A350" s="14"/>
      <c r="B350" s="44"/>
      <c r="C350" s="45"/>
      <c r="D350" s="124"/>
      <c r="E350" s="46"/>
      <c r="F350" s="97">
        <f>+SUM(F343:F349)</f>
        <v>17154.25</v>
      </c>
      <c r="G350" s="97">
        <f t="shared" ref="G350:H350" si="87">+SUM(G343:G349)</f>
        <v>0</v>
      </c>
      <c r="H350" s="97">
        <f t="shared" si="87"/>
        <v>17154.25</v>
      </c>
    </row>
    <row r="351" spans="1:8" x14ac:dyDescent="0.25">
      <c r="A351" s="14"/>
      <c r="B351" s="44"/>
      <c r="C351" s="45"/>
      <c r="D351" s="124"/>
      <c r="E351" s="46"/>
      <c r="F351" s="97"/>
      <c r="G351" s="97"/>
      <c r="H351" s="97"/>
    </row>
    <row r="352" spans="1:8" x14ac:dyDescent="0.25">
      <c r="A352" s="110" t="s">
        <v>183</v>
      </c>
      <c r="B352" s="111"/>
      <c r="C352" s="111"/>
      <c r="D352" s="111"/>
      <c r="E352" s="111"/>
      <c r="F352" s="111"/>
      <c r="G352" s="111"/>
      <c r="H352" s="111"/>
    </row>
    <row r="353" spans="1:8" ht="24" x14ac:dyDescent="0.25">
      <c r="A353" s="7" t="s">
        <v>54</v>
      </c>
      <c r="B353" s="7" t="s">
        <v>13</v>
      </c>
      <c r="C353" s="7" t="s">
        <v>61</v>
      </c>
      <c r="D353" s="118" t="s">
        <v>20</v>
      </c>
      <c r="E353" s="7" t="s">
        <v>15</v>
      </c>
      <c r="F353" s="7" t="s">
        <v>14</v>
      </c>
      <c r="G353" s="7" t="s">
        <v>59</v>
      </c>
      <c r="H353" s="7" t="s">
        <v>445</v>
      </c>
    </row>
    <row r="354" spans="1:8" x14ac:dyDescent="0.25">
      <c r="A354" s="8">
        <v>192</v>
      </c>
      <c r="B354" s="33" t="s">
        <v>411</v>
      </c>
      <c r="C354" s="33" t="s">
        <v>121</v>
      </c>
      <c r="D354" s="123">
        <f>(50/12)*2.5</f>
        <v>10.416666666666668</v>
      </c>
      <c r="E354" s="35">
        <v>312.26</v>
      </c>
      <c r="F354" s="35">
        <f>D354*E354</f>
        <v>3252.7083333333335</v>
      </c>
      <c r="G354" s="35"/>
      <c r="H354" s="35">
        <f>F354-G354</f>
        <v>3252.7083333333335</v>
      </c>
    </row>
    <row r="355" spans="1:8" x14ac:dyDescent="0.25">
      <c r="A355" s="8">
        <v>193</v>
      </c>
      <c r="B355" s="33" t="s">
        <v>266</v>
      </c>
      <c r="C355" s="33" t="s">
        <v>83</v>
      </c>
      <c r="D355" s="123">
        <v>12.5</v>
      </c>
      <c r="E355" s="2">
        <v>214.1</v>
      </c>
      <c r="F355" s="35">
        <f>D355*E355</f>
        <v>2676.25</v>
      </c>
      <c r="G355" s="35"/>
      <c r="H355" s="35">
        <f t="shared" ref="H355:H356" si="88">F355-G355</f>
        <v>2676.25</v>
      </c>
    </row>
    <row r="356" spans="1:8" x14ac:dyDescent="0.25">
      <c r="A356" s="8">
        <v>194</v>
      </c>
      <c r="B356" s="33" t="s">
        <v>231</v>
      </c>
      <c r="C356" s="33" t="s">
        <v>63</v>
      </c>
      <c r="D356" s="123">
        <v>12.5</v>
      </c>
      <c r="E356" s="2">
        <v>263.56</v>
      </c>
      <c r="F356" s="35">
        <f>D356*E356</f>
        <v>3294.5</v>
      </c>
      <c r="G356" s="35"/>
      <c r="H356" s="35">
        <f t="shared" si="88"/>
        <v>3294.5</v>
      </c>
    </row>
    <row r="357" spans="1:8" x14ac:dyDescent="0.25">
      <c r="A357" s="18"/>
      <c r="B357" s="30"/>
      <c r="C357" s="38"/>
      <c r="D357" s="122"/>
      <c r="E357" s="3"/>
      <c r="F357" s="39">
        <f>+SUM(F354:F356)</f>
        <v>9223.4583333333339</v>
      </c>
      <c r="G357" s="39">
        <f t="shared" ref="G357:H357" si="89">+SUM(G354:G356)</f>
        <v>0</v>
      </c>
      <c r="H357" s="39">
        <f t="shared" si="89"/>
        <v>9223.4583333333339</v>
      </c>
    </row>
    <row r="358" spans="1:8" x14ac:dyDescent="0.25">
      <c r="A358" s="18"/>
      <c r="B358" s="30"/>
      <c r="C358" s="38"/>
      <c r="D358" s="122"/>
      <c r="E358" s="3"/>
      <c r="F358" s="39"/>
      <c r="G358" s="39"/>
      <c r="H358" s="39"/>
    </row>
    <row r="359" spans="1:8" x14ac:dyDescent="0.25">
      <c r="A359" s="110" t="s">
        <v>184</v>
      </c>
      <c r="B359" s="111"/>
      <c r="C359" s="111"/>
      <c r="D359" s="111"/>
      <c r="E359" s="111"/>
      <c r="F359" s="111"/>
      <c r="G359" s="111"/>
      <c r="H359" s="111"/>
    </row>
    <row r="360" spans="1:8" ht="24" x14ac:dyDescent="0.25">
      <c r="A360" s="7" t="s">
        <v>54</v>
      </c>
      <c r="B360" s="7" t="s">
        <v>13</v>
      </c>
      <c r="C360" s="7" t="s">
        <v>61</v>
      </c>
      <c r="D360" s="118" t="s">
        <v>20</v>
      </c>
      <c r="E360" s="7" t="s">
        <v>15</v>
      </c>
      <c r="F360" s="7" t="s">
        <v>14</v>
      </c>
      <c r="G360" s="7" t="s">
        <v>59</v>
      </c>
      <c r="H360" s="7" t="s">
        <v>445</v>
      </c>
    </row>
    <row r="361" spans="1:8" x14ac:dyDescent="0.25">
      <c r="A361" s="8">
        <v>195</v>
      </c>
      <c r="B361" s="33" t="s">
        <v>412</v>
      </c>
      <c r="C361" s="33" t="s">
        <v>121</v>
      </c>
      <c r="D361" s="123">
        <f>(50/12)*2.5</f>
        <v>10.416666666666668</v>
      </c>
      <c r="E361" s="35">
        <v>312.26</v>
      </c>
      <c r="F361" s="35">
        <f>D361*E361</f>
        <v>3252.7083333333335</v>
      </c>
      <c r="G361" s="35"/>
      <c r="H361" s="35">
        <f>F361-G361</f>
        <v>3252.7083333333335</v>
      </c>
    </row>
    <row r="362" spans="1:8" x14ac:dyDescent="0.25">
      <c r="A362" s="8">
        <v>196</v>
      </c>
      <c r="B362" s="33" t="s">
        <v>413</v>
      </c>
      <c r="C362" s="33" t="s">
        <v>63</v>
      </c>
      <c r="D362" s="123">
        <f>(50/12)*2.5</f>
        <v>10.416666666666668</v>
      </c>
      <c r="E362" s="24">
        <v>263.56</v>
      </c>
      <c r="F362" s="24">
        <f>D362*E362</f>
        <v>2745.416666666667</v>
      </c>
      <c r="G362" s="24"/>
      <c r="H362" s="35">
        <f t="shared" ref="H362:H365" si="90">F362-G362</f>
        <v>2745.416666666667</v>
      </c>
    </row>
    <row r="363" spans="1:8" x14ac:dyDescent="0.25">
      <c r="A363" s="8">
        <v>197</v>
      </c>
      <c r="B363" s="33" t="s">
        <v>430</v>
      </c>
      <c r="C363" s="80" t="s">
        <v>235</v>
      </c>
      <c r="D363" s="121">
        <f>(50/12)*2</f>
        <v>8.3333333333333339</v>
      </c>
      <c r="E363" s="2">
        <v>214.1</v>
      </c>
      <c r="F363" s="35">
        <f>D363*E363</f>
        <v>1784.1666666666667</v>
      </c>
      <c r="G363" s="35"/>
      <c r="H363" s="35">
        <f t="shared" si="90"/>
        <v>1784.1666666666667</v>
      </c>
    </row>
    <row r="364" spans="1:8" x14ac:dyDescent="0.25">
      <c r="A364" s="8">
        <v>198</v>
      </c>
      <c r="B364" s="33" t="s">
        <v>270</v>
      </c>
      <c r="C364" s="33" t="s">
        <v>282</v>
      </c>
      <c r="D364" s="123">
        <v>12.5</v>
      </c>
      <c r="E364" s="2">
        <v>263.56</v>
      </c>
      <c r="F364" s="35">
        <f>D364*E364</f>
        <v>3294.5</v>
      </c>
      <c r="G364" s="35"/>
      <c r="H364" s="35">
        <f t="shared" si="90"/>
        <v>3294.5</v>
      </c>
    </row>
    <row r="365" spans="1:8" x14ac:dyDescent="0.25">
      <c r="A365" s="8">
        <v>199</v>
      </c>
      <c r="B365" s="81" t="s">
        <v>145</v>
      </c>
      <c r="C365" s="80" t="s">
        <v>83</v>
      </c>
      <c r="D365" s="123">
        <v>12.5</v>
      </c>
      <c r="E365" s="2">
        <v>214.1</v>
      </c>
      <c r="F365" s="35">
        <f>D365*E365</f>
        <v>2676.25</v>
      </c>
      <c r="G365" s="35"/>
      <c r="H365" s="35">
        <f t="shared" si="90"/>
        <v>2676.25</v>
      </c>
    </row>
    <row r="366" spans="1:8" x14ac:dyDescent="0.25">
      <c r="A366" s="14"/>
      <c r="B366" s="62"/>
      <c r="C366" s="63"/>
      <c r="D366" s="122"/>
      <c r="E366" s="3"/>
      <c r="F366" s="39">
        <f>+SUM(F361:F365)</f>
        <v>13753.041666666668</v>
      </c>
      <c r="G366" s="39">
        <f t="shared" ref="G366:H366" si="91">+SUM(G361:G365)</f>
        <v>0</v>
      </c>
      <c r="H366" s="39">
        <f t="shared" si="91"/>
        <v>13753.041666666668</v>
      </c>
    </row>
    <row r="367" spans="1:8" x14ac:dyDescent="0.25">
      <c r="A367" s="14"/>
      <c r="B367" s="62"/>
      <c r="C367" s="63"/>
      <c r="D367" s="122"/>
      <c r="E367" s="3"/>
      <c r="F367" s="39"/>
      <c r="G367" s="39"/>
      <c r="H367" s="39"/>
    </row>
    <row r="368" spans="1:8" x14ac:dyDescent="0.25">
      <c r="A368" s="14"/>
      <c r="B368" s="62"/>
      <c r="C368" s="63"/>
      <c r="D368" s="122"/>
      <c r="E368" s="3"/>
      <c r="F368" s="39"/>
      <c r="G368" s="39"/>
      <c r="H368" s="39"/>
    </row>
    <row r="369" spans="1:8" x14ac:dyDescent="0.25">
      <c r="A369" s="110" t="s">
        <v>185</v>
      </c>
      <c r="B369" s="111"/>
      <c r="C369" s="111"/>
      <c r="D369" s="111"/>
      <c r="E369" s="111"/>
      <c r="F369" s="111"/>
      <c r="G369" s="111"/>
      <c r="H369" s="111"/>
    </row>
    <row r="370" spans="1:8" ht="24" x14ac:dyDescent="0.25">
      <c r="A370" s="7" t="s">
        <v>54</v>
      </c>
      <c r="B370" s="7" t="s">
        <v>13</v>
      </c>
      <c r="C370" s="7" t="s">
        <v>61</v>
      </c>
      <c r="D370" s="118" t="s">
        <v>20</v>
      </c>
      <c r="E370" s="7" t="s">
        <v>15</v>
      </c>
      <c r="F370" s="7" t="s">
        <v>14</v>
      </c>
      <c r="G370" s="7" t="s">
        <v>59</v>
      </c>
      <c r="H370" s="7" t="s">
        <v>445</v>
      </c>
    </row>
    <row r="371" spans="1:8" x14ac:dyDescent="0.25">
      <c r="A371" s="8">
        <v>201</v>
      </c>
      <c r="B371" s="67" t="s">
        <v>410</v>
      </c>
      <c r="C371" s="33" t="s">
        <v>121</v>
      </c>
      <c r="D371" s="123">
        <f>(50/12)*2.5</f>
        <v>10.416666666666668</v>
      </c>
      <c r="E371" s="35">
        <v>312.26</v>
      </c>
      <c r="F371" s="35">
        <f>D371*E371</f>
        <v>3252.7083333333335</v>
      </c>
      <c r="G371" s="35"/>
      <c r="H371" s="35">
        <f>F371-G371</f>
        <v>3252.7083333333335</v>
      </c>
    </row>
    <row r="372" spans="1:8" x14ac:dyDescent="0.25">
      <c r="A372" s="8">
        <v>200</v>
      </c>
      <c r="B372" s="33" t="s">
        <v>132</v>
      </c>
      <c r="C372" s="33" t="s">
        <v>63</v>
      </c>
      <c r="D372" s="119">
        <v>12.5</v>
      </c>
      <c r="E372" s="24">
        <v>263.56</v>
      </c>
      <c r="F372" s="24">
        <f>D372*E372</f>
        <v>3294.5</v>
      </c>
      <c r="G372" s="24"/>
      <c r="H372" s="35">
        <f t="shared" ref="H372:H373" si="92">F372-G372</f>
        <v>3294.5</v>
      </c>
    </row>
    <row r="373" spans="1:8" x14ac:dyDescent="0.25">
      <c r="A373" s="8">
        <v>202</v>
      </c>
      <c r="B373" s="33" t="s">
        <v>429</v>
      </c>
      <c r="C373" s="34" t="s">
        <v>63</v>
      </c>
      <c r="D373" s="121">
        <f>(50/12)*2</f>
        <v>8.3333333333333339</v>
      </c>
      <c r="E373" s="2">
        <v>263.56</v>
      </c>
      <c r="F373" s="35">
        <f>D373*E373</f>
        <v>2196.3333333333335</v>
      </c>
      <c r="G373" s="35"/>
      <c r="H373" s="35">
        <f t="shared" si="92"/>
        <v>2196.3333333333335</v>
      </c>
    </row>
    <row r="374" spans="1:8" x14ac:dyDescent="0.25">
      <c r="A374" s="10">
        <v>264</v>
      </c>
      <c r="B374" s="27" t="s">
        <v>211</v>
      </c>
      <c r="C374" s="27" t="s">
        <v>324</v>
      </c>
      <c r="D374" s="129"/>
      <c r="E374" s="4"/>
      <c r="F374" s="29"/>
      <c r="G374" s="29"/>
      <c r="H374" s="29"/>
    </row>
    <row r="375" spans="1:8" x14ac:dyDescent="0.25">
      <c r="A375" s="14"/>
      <c r="B375" s="44"/>
      <c r="C375" s="45"/>
      <c r="D375" s="124"/>
      <c r="E375" s="46"/>
      <c r="F375" s="97">
        <f>+SUM(F371:F374)</f>
        <v>8743.5416666666679</v>
      </c>
      <c r="G375" s="97">
        <f t="shared" ref="G375:H375" si="93">+SUM(G371:G374)</f>
        <v>0</v>
      </c>
      <c r="H375" s="97">
        <f t="shared" si="93"/>
        <v>8743.5416666666679</v>
      </c>
    </row>
    <row r="376" spans="1:8" x14ac:dyDescent="0.25">
      <c r="A376" s="14"/>
      <c r="B376" s="44"/>
      <c r="C376" s="45"/>
      <c r="D376" s="124"/>
      <c r="E376" s="46"/>
      <c r="F376" s="97"/>
      <c r="G376" s="97"/>
      <c r="H376" s="97"/>
    </row>
    <row r="377" spans="1:8" x14ac:dyDescent="0.25">
      <c r="A377" s="14"/>
      <c r="B377" s="44"/>
      <c r="C377" s="45"/>
      <c r="D377" s="124"/>
      <c r="E377" s="46"/>
      <c r="F377" s="97"/>
      <c r="G377" s="97"/>
      <c r="H377" s="97"/>
    </row>
    <row r="378" spans="1:8" x14ac:dyDescent="0.25">
      <c r="A378" s="110" t="s">
        <v>186</v>
      </c>
      <c r="B378" s="111"/>
      <c r="C378" s="111"/>
      <c r="D378" s="111"/>
      <c r="E378" s="111"/>
      <c r="F378" s="111"/>
      <c r="G378" s="111"/>
      <c r="H378" s="111"/>
    </row>
    <row r="379" spans="1:8" ht="24" x14ac:dyDescent="0.25">
      <c r="A379" s="7" t="s">
        <v>54</v>
      </c>
      <c r="B379" s="7" t="s">
        <v>13</v>
      </c>
      <c r="C379" s="7" t="s">
        <v>61</v>
      </c>
      <c r="D379" s="118" t="s">
        <v>20</v>
      </c>
      <c r="E379" s="7" t="s">
        <v>15</v>
      </c>
      <c r="F379" s="7" t="s">
        <v>14</v>
      </c>
      <c r="G379" s="7" t="s">
        <v>59</v>
      </c>
      <c r="H379" s="7" t="s">
        <v>445</v>
      </c>
    </row>
    <row r="380" spans="1:8" x14ac:dyDescent="0.25">
      <c r="A380" s="8">
        <v>203</v>
      </c>
      <c r="B380" s="42" t="s">
        <v>406</v>
      </c>
      <c r="C380" s="33" t="s">
        <v>121</v>
      </c>
      <c r="D380" s="123">
        <f>(50/12)*2.5</f>
        <v>10.416666666666668</v>
      </c>
      <c r="E380" s="35">
        <v>312.26</v>
      </c>
      <c r="F380" s="35">
        <f>D380*E380</f>
        <v>3252.7083333333335</v>
      </c>
      <c r="G380" s="35"/>
      <c r="H380" s="35">
        <f>F380-G380</f>
        <v>3252.7083333333335</v>
      </c>
    </row>
    <row r="381" spans="1:8" x14ac:dyDescent="0.25">
      <c r="A381" s="15">
        <v>204</v>
      </c>
      <c r="B381" s="33" t="s">
        <v>218</v>
      </c>
      <c r="C381" s="34" t="s">
        <v>63</v>
      </c>
      <c r="D381" s="123">
        <v>12.5</v>
      </c>
      <c r="E381" s="2">
        <v>263.56</v>
      </c>
      <c r="F381" s="35">
        <f t="shared" ref="F381:F386" si="94">D381*E381</f>
        <v>3294.5</v>
      </c>
      <c r="G381" s="35"/>
      <c r="H381" s="35">
        <f t="shared" ref="H381:H386" si="95">F381-G381</f>
        <v>3294.5</v>
      </c>
    </row>
    <row r="382" spans="1:8" x14ac:dyDescent="0.25">
      <c r="A382" s="8">
        <v>205</v>
      </c>
      <c r="B382" s="33" t="s">
        <v>241</v>
      </c>
      <c r="C382" s="34" t="s">
        <v>83</v>
      </c>
      <c r="D382" s="123">
        <v>12.5</v>
      </c>
      <c r="E382" s="2">
        <v>161.86000000000001</v>
      </c>
      <c r="F382" s="35">
        <f t="shared" si="94"/>
        <v>2023.2500000000002</v>
      </c>
      <c r="G382" s="35"/>
      <c r="H382" s="35">
        <f t="shared" si="95"/>
        <v>2023.2500000000002</v>
      </c>
    </row>
    <row r="383" spans="1:8" x14ac:dyDescent="0.25">
      <c r="A383" s="15">
        <v>206</v>
      </c>
      <c r="B383" s="33" t="s">
        <v>246</v>
      </c>
      <c r="C383" s="34" t="s">
        <v>247</v>
      </c>
      <c r="D383" s="123">
        <v>12.5</v>
      </c>
      <c r="E383" s="2">
        <v>207.03</v>
      </c>
      <c r="F383" s="35">
        <f t="shared" si="94"/>
        <v>2587.875</v>
      </c>
      <c r="G383" s="35"/>
      <c r="H383" s="35">
        <f t="shared" si="95"/>
        <v>2587.875</v>
      </c>
    </row>
    <row r="384" spans="1:8" x14ac:dyDescent="0.25">
      <c r="A384" s="15">
        <v>208</v>
      </c>
      <c r="B384" s="33" t="s">
        <v>298</v>
      </c>
      <c r="C384" s="34" t="s">
        <v>155</v>
      </c>
      <c r="D384" s="123">
        <v>12.5</v>
      </c>
      <c r="E384" s="2">
        <v>207.03</v>
      </c>
      <c r="F384" s="35">
        <f t="shared" si="94"/>
        <v>2587.875</v>
      </c>
      <c r="G384" s="35"/>
      <c r="H384" s="35">
        <f t="shared" si="95"/>
        <v>2587.875</v>
      </c>
    </row>
    <row r="385" spans="1:8" x14ac:dyDescent="0.25">
      <c r="A385" s="8">
        <v>207</v>
      </c>
      <c r="B385" s="33" t="s">
        <v>404</v>
      </c>
      <c r="C385" s="33" t="s">
        <v>122</v>
      </c>
      <c r="D385" s="123">
        <f>(50/12)*2.5</f>
        <v>10.416666666666668</v>
      </c>
      <c r="E385" s="2">
        <v>207.03</v>
      </c>
      <c r="F385" s="35">
        <f t="shared" si="94"/>
        <v>2156.5625000000005</v>
      </c>
      <c r="G385" s="35"/>
      <c r="H385" s="35">
        <f t="shared" si="95"/>
        <v>2156.5625000000005</v>
      </c>
    </row>
    <row r="386" spans="1:8" x14ac:dyDescent="0.25">
      <c r="A386" s="8">
        <v>254</v>
      </c>
      <c r="B386" s="33" t="s">
        <v>309</v>
      </c>
      <c r="C386" s="33" t="s">
        <v>310</v>
      </c>
      <c r="D386" s="123">
        <v>12.5</v>
      </c>
      <c r="E386" s="2">
        <v>207.03</v>
      </c>
      <c r="F386" s="35">
        <f t="shared" si="94"/>
        <v>2587.875</v>
      </c>
      <c r="G386" s="35"/>
      <c r="H386" s="35">
        <f t="shared" si="95"/>
        <v>2587.875</v>
      </c>
    </row>
    <row r="387" spans="1:8" x14ac:dyDescent="0.25">
      <c r="A387" s="14"/>
      <c r="B387" s="30"/>
      <c r="C387" s="38"/>
      <c r="D387" s="122"/>
      <c r="E387" s="3"/>
      <c r="F387" s="39">
        <f>+SUM(F380:F386)</f>
        <v>18490.645833333336</v>
      </c>
      <c r="G387" s="39">
        <f t="shared" ref="G387:H387" si="96">+SUM(G380:G386)</f>
        <v>0</v>
      </c>
      <c r="H387" s="39">
        <f t="shared" si="96"/>
        <v>18490.645833333336</v>
      </c>
    </row>
    <row r="388" spans="1:8" x14ac:dyDescent="0.25">
      <c r="A388" s="14"/>
      <c r="B388" s="30"/>
      <c r="C388" s="38"/>
      <c r="D388" s="122"/>
      <c r="E388" s="3"/>
      <c r="F388" s="39"/>
      <c r="G388" s="39"/>
      <c r="H388" s="39"/>
    </row>
    <row r="389" spans="1:8" x14ac:dyDescent="0.25">
      <c r="A389" s="110" t="s">
        <v>251</v>
      </c>
      <c r="B389" s="111"/>
      <c r="C389" s="111"/>
      <c r="D389" s="111"/>
      <c r="E389" s="111"/>
      <c r="F389" s="111"/>
      <c r="G389" s="111"/>
      <c r="H389" s="111"/>
    </row>
    <row r="390" spans="1:8" ht="24" x14ac:dyDescent="0.25">
      <c r="A390" s="7" t="s">
        <v>54</v>
      </c>
      <c r="B390" s="7" t="s">
        <v>13</v>
      </c>
      <c r="C390" s="7" t="s">
        <v>61</v>
      </c>
      <c r="D390" s="118" t="s">
        <v>20</v>
      </c>
      <c r="E390" s="7" t="s">
        <v>15</v>
      </c>
      <c r="F390" s="7" t="s">
        <v>14</v>
      </c>
      <c r="G390" s="7" t="s">
        <v>59</v>
      </c>
      <c r="H390" s="7" t="s">
        <v>445</v>
      </c>
    </row>
    <row r="391" spans="1:8" x14ac:dyDescent="0.25">
      <c r="A391" s="8">
        <v>208</v>
      </c>
      <c r="B391" s="33" t="s">
        <v>21</v>
      </c>
      <c r="C391" s="34" t="s">
        <v>146</v>
      </c>
      <c r="D391" s="121">
        <v>12.5</v>
      </c>
      <c r="E391" s="35">
        <v>414.83</v>
      </c>
      <c r="F391" s="35">
        <f t="shared" ref="F391:F392" si="97">D391*E391</f>
        <v>5185.375</v>
      </c>
      <c r="G391" s="35"/>
      <c r="H391" s="35">
        <f>F391-G391</f>
        <v>5185.375</v>
      </c>
    </row>
    <row r="392" spans="1:8" x14ac:dyDescent="0.25">
      <c r="A392" s="9">
        <v>209</v>
      </c>
      <c r="B392" s="33" t="s">
        <v>189</v>
      </c>
      <c r="C392" s="47" t="s">
        <v>146</v>
      </c>
      <c r="D392" s="121">
        <v>12.5</v>
      </c>
      <c r="E392" s="35">
        <v>414.83</v>
      </c>
      <c r="F392" s="35">
        <f t="shared" si="97"/>
        <v>5185.375</v>
      </c>
      <c r="G392" s="35"/>
      <c r="H392" s="35">
        <f>F392-G392</f>
        <v>5185.375</v>
      </c>
    </row>
    <row r="393" spans="1:8" x14ac:dyDescent="0.25">
      <c r="A393" s="14"/>
      <c r="B393" s="30"/>
      <c r="C393" s="38"/>
      <c r="D393" s="122"/>
      <c r="E393" s="3"/>
      <c r="F393" s="39">
        <f>SUM(F391:F392)</f>
        <v>10370.75</v>
      </c>
      <c r="G393" s="39">
        <f t="shared" ref="G393:H393" si="98">SUM(G391:G392)</f>
        <v>0</v>
      </c>
      <c r="H393" s="39">
        <f t="shared" si="98"/>
        <v>10370.75</v>
      </c>
    </row>
    <row r="394" spans="1:8" x14ac:dyDescent="0.25">
      <c r="A394" s="14"/>
      <c r="B394" s="30"/>
      <c r="C394" s="38"/>
      <c r="D394" s="122"/>
      <c r="E394" s="3"/>
      <c r="F394" s="39"/>
      <c r="G394" s="39"/>
      <c r="H394" s="39"/>
    </row>
    <row r="395" spans="1:8" x14ac:dyDescent="0.25">
      <c r="A395" s="110" t="s">
        <v>261</v>
      </c>
      <c r="B395" s="111"/>
      <c r="C395" s="111"/>
      <c r="D395" s="111"/>
      <c r="E395" s="111"/>
      <c r="F395" s="111"/>
      <c r="G395" s="111"/>
      <c r="H395" s="111"/>
    </row>
    <row r="396" spans="1:8" ht="24" x14ac:dyDescent="0.25">
      <c r="A396" s="7" t="s">
        <v>54</v>
      </c>
      <c r="B396" s="7" t="s">
        <v>13</v>
      </c>
      <c r="C396" s="7" t="s">
        <v>61</v>
      </c>
      <c r="D396" s="118" t="s">
        <v>20</v>
      </c>
      <c r="E396" s="7" t="s">
        <v>15</v>
      </c>
      <c r="F396" s="7" t="s">
        <v>14</v>
      </c>
      <c r="G396" s="7" t="s">
        <v>59</v>
      </c>
      <c r="H396" s="7" t="s">
        <v>445</v>
      </c>
    </row>
    <row r="397" spans="1:8" x14ac:dyDescent="0.25">
      <c r="A397" s="15">
        <v>210</v>
      </c>
      <c r="B397" s="33" t="s">
        <v>52</v>
      </c>
      <c r="C397" s="33" t="s">
        <v>432</v>
      </c>
      <c r="D397" s="132">
        <v>12.5</v>
      </c>
      <c r="E397" s="55">
        <v>661.33</v>
      </c>
      <c r="F397" s="56">
        <f>D397*E397</f>
        <v>8266.625</v>
      </c>
      <c r="G397" s="56"/>
      <c r="H397" s="56">
        <f>F397-G397</f>
        <v>8266.625</v>
      </c>
    </row>
    <row r="398" spans="1:8" ht="24" x14ac:dyDescent="0.25">
      <c r="A398" s="15">
        <v>288</v>
      </c>
      <c r="B398" s="33" t="s">
        <v>116</v>
      </c>
      <c r="C398" s="33" t="s">
        <v>393</v>
      </c>
      <c r="D398" s="132">
        <v>12.5</v>
      </c>
      <c r="E398" s="55">
        <v>546.1</v>
      </c>
      <c r="F398" s="56">
        <f>D398*E398</f>
        <v>6826.25</v>
      </c>
      <c r="G398" s="56"/>
      <c r="H398" s="56">
        <f t="shared" ref="H398:H435" si="99">F398-G398</f>
        <v>6826.25</v>
      </c>
    </row>
    <row r="399" spans="1:8" x14ac:dyDescent="0.25">
      <c r="A399" s="17">
        <v>252</v>
      </c>
      <c r="B399" s="33" t="s">
        <v>263</v>
      </c>
      <c r="C399" s="33" t="s">
        <v>69</v>
      </c>
      <c r="D399" s="132">
        <v>12.5</v>
      </c>
      <c r="E399" s="55">
        <v>317.87</v>
      </c>
      <c r="F399" s="56">
        <f>D399*E399</f>
        <v>3973.375</v>
      </c>
      <c r="G399" s="56"/>
      <c r="H399" s="56">
        <f t="shared" si="99"/>
        <v>3973.375</v>
      </c>
    </row>
    <row r="400" spans="1:8" x14ac:dyDescent="0.25">
      <c r="A400" s="17">
        <v>214</v>
      </c>
      <c r="B400" s="33" t="s">
        <v>233</v>
      </c>
      <c r="C400" s="33" t="s">
        <v>206</v>
      </c>
      <c r="D400" s="132">
        <v>12.5</v>
      </c>
      <c r="E400" s="55">
        <v>401.66</v>
      </c>
      <c r="F400" s="56">
        <f t="shared" ref="F400:F401" si="100">D400*E400</f>
        <v>5020.75</v>
      </c>
      <c r="G400" s="56"/>
      <c r="H400" s="56">
        <f t="shared" si="99"/>
        <v>5020.75</v>
      </c>
    </row>
    <row r="401" spans="1:8" x14ac:dyDescent="0.25">
      <c r="A401" s="17">
        <v>215</v>
      </c>
      <c r="B401" s="33" t="s">
        <v>144</v>
      </c>
      <c r="C401" s="33" t="s">
        <v>394</v>
      </c>
      <c r="D401" s="132">
        <v>12.5</v>
      </c>
      <c r="E401" s="55">
        <v>478.25</v>
      </c>
      <c r="F401" s="56">
        <f t="shared" si="100"/>
        <v>5978.125</v>
      </c>
      <c r="G401" s="56"/>
      <c r="H401" s="56">
        <f t="shared" si="99"/>
        <v>5978.125</v>
      </c>
    </row>
    <row r="402" spans="1:8" x14ac:dyDescent="0.25">
      <c r="A402" s="13"/>
      <c r="B402" s="86" t="s">
        <v>211</v>
      </c>
      <c r="C402" s="27" t="s">
        <v>206</v>
      </c>
      <c r="D402" s="133"/>
      <c r="E402" s="68"/>
      <c r="F402" s="69"/>
      <c r="G402" s="69"/>
      <c r="H402" s="69">
        <f t="shared" si="99"/>
        <v>0</v>
      </c>
    </row>
    <row r="403" spans="1:8" x14ac:dyDescent="0.25">
      <c r="A403" s="90">
        <v>266</v>
      </c>
      <c r="B403" s="42" t="s">
        <v>418</v>
      </c>
      <c r="C403" s="42" t="s">
        <v>69</v>
      </c>
      <c r="D403" s="132">
        <v>12.5</v>
      </c>
      <c r="E403" s="55">
        <v>401.66</v>
      </c>
      <c r="F403" s="91">
        <f t="shared" ref="F403" si="101">D403*E403</f>
        <v>5020.75</v>
      </c>
      <c r="G403" s="91"/>
      <c r="H403" s="56">
        <f t="shared" si="99"/>
        <v>5020.75</v>
      </c>
    </row>
    <row r="404" spans="1:8" x14ac:dyDescent="0.25">
      <c r="A404" s="8">
        <v>253</v>
      </c>
      <c r="B404" s="67" t="s">
        <v>344</v>
      </c>
      <c r="C404" s="67" t="s">
        <v>69</v>
      </c>
      <c r="D404" s="132">
        <v>12.5</v>
      </c>
      <c r="E404" s="55">
        <v>317.87</v>
      </c>
      <c r="F404" s="56">
        <f>D404*E404</f>
        <v>3973.375</v>
      </c>
      <c r="G404" s="56"/>
      <c r="H404" s="56">
        <f t="shared" si="99"/>
        <v>3973.375</v>
      </c>
    </row>
    <row r="405" spans="1:8" ht="24" x14ac:dyDescent="0.25">
      <c r="A405" s="15">
        <v>220</v>
      </c>
      <c r="B405" s="33" t="s">
        <v>302</v>
      </c>
      <c r="C405" s="33" t="s">
        <v>69</v>
      </c>
      <c r="D405" s="132">
        <v>12.5</v>
      </c>
      <c r="E405" s="55">
        <v>317.87</v>
      </c>
      <c r="F405" s="56">
        <f>D405*E405</f>
        <v>3973.375</v>
      </c>
      <c r="G405" s="56"/>
      <c r="H405" s="56">
        <f t="shared" si="99"/>
        <v>3973.375</v>
      </c>
    </row>
    <row r="406" spans="1:8" x14ac:dyDescent="0.25">
      <c r="A406" s="17">
        <v>240</v>
      </c>
      <c r="B406" s="33" t="s">
        <v>276</v>
      </c>
      <c r="C406" s="33" t="s">
        <v>69</v>
      </c>
      <c r="D406" s="132">
        <v>12.5</v>
      </c>
      <c r="E406" s="55">
        <v>317.87</v>
      </c>
      <c r="F406" s="56">
        <f>D406*E406</f>
        <v>3973.375</v>
      </c>
      <c r="G406" s="56"/>
      <c r="H406" s="56">
        <f t="shared" si="99"/>
        <v>3973.375</v>
      </c>
    </row>
    <row r="407" spans="1:8" x14ac:dyDescent="0.25">
      <c r="A407" s="17">
        <v>222</v>
      </c>
      <c r="B407" s="33" t="s">
        <v>48</v>
      </c>
      <c r="C407" s="43" t="s">
        <v>69</v>
      </c>
      <c r="D407" s="132">
        <v>12.5</v>
      </c>
      <c r="E407" s="58">
        <v>317.87</v>
      </c>
      <c r="F407" s="59">
        <f t="shared" ref="F407:F438" si="102">D407*E407</f>
        <v>3973.375</v>
      </c>
      <c r="G407" s="59"/>
      <c r="H407" s="56">
        <f t="shared" si="99"/>
        <v>3973.375</v>
      </c>
    </row>
    <row r="408" spans="1:8" x14ac:dyDescent="0.25">
      <c r="A408" s="15">
        <v>257</v>
      </c>
      <c r="B408" s="33" t="s">
        <v>314</v>
      </c>
      <c r="C408" s="33" t="s">
        <v>69</v>
      </c>
      <c r="D408" s="132">
        <v>12.5</v>
      </c>
      <c r="E408" s="55">
        <v>317.87</v>
      </c>
      <c r="F408" s="56">
        <f t="shared" si="102"/>
        <v>3973.375</v>
      </c>
      <c r="G408" s="56"/>
      <c r="H408" s="56">
        <f t="shared" si="99"/>
        <v>3973.375</v>
      </c>
    </row>
    <row r="409" spans="1:8" x14ac:dyDescent="0.25">
      <c r="A409" s="15">
        <v>244</v>
      </c>
      <c r="B409" s="33" t="s">
        <v>305</v>
      </c>
      <c r="C409" s="33" t="s">
        <v>69</v>
      </c>
      <c r="D409" s="132">
        <v>12.5</v>
      </c>
      <c r="E409" s="55">
        <v>317.87</v>
      </c>
      <c r="F409" s="56">
        <f t="shared" si="102"/>
        <v>3973.375</v>
      </c>
      <c r="G409" s="56"/>
      <c r="H409" s="56">
        <f t="shared" si="99"/>
        <v>3973.375</v>
      </c>
    </row>
    <row r="410" spans="1:8" x14ac:dyDescent="0.25">
      <c r="A410" s="15">
        <v>256</v>
      </c>
      <c r="B410" s="33" t="s">
        <v>312</v>
      </c>
      <c r="C410" s="33" t="s">
        <v>69</v>
      </c>
      <c r="D410" s="132">
        <v>12.5</v>
      </c>
      <c r="E410" s="55">
        <v>317.87</v>
      </c>
      <c r="F410" s="56">
        <f t="shared" si="102"/>
        <v>3973.375</v>
      </c>
      <c r="G410" s="56"/>
      <c r="H410" s="56">
        <f t="shared" si="99"/>
        <v>3973.375</v>
      </c>
    </row>
    <row r="411" spans="1:8" x14ac:dyDescent="0.25">
      <c r="A411" s="15">
        <v>262</v>
      </c>
      <c r="B411" s="33" t="s">
        <v>343</v>
      </c>
      <c r="C411" s="33" t="s">
        <v>69</v>
      </c>
      <c r="D411" s="132">
        <v>12.5</v>
      </c>
      <c r="E411" s="58">
        <v>317.87</v>
      </c>
      <c r="F411" s="59">
        <f>D411*E411</f>
        <v>3973.375</v>
      </c>
      <c r="G411" s="59"/>
      <c r="H411" s="56">
        <f t="shared" si="99"/>
        <v>3973.375</v>
      </c>
    </row>
    <row r="412" spans="1:8" x14ac:dyDescent="0.25">
      <c r="A412" s="15">
        <v>223</v>
      </c>
      <c r="B412" s="33" t="s">
        <v>401</v>
      </c>
      <c r="C412" s="33" t="s">
        <v>69</v>
      </c>
      <c r="D412" s="123">
        <f>(50/12)*2.5</f>
        <v>10.416666666666668</v>
      </c>
      <c r="E412" s="55">
        <v>317.87</v>
      </c>
      <c r="F412" s="56">
        <f t="shared" ref="F412:F413" si="103">D412*E412</f>
        <v>3311.1458333333339</v>
      </c>
      <c r="G412" s="56"/>
      <c r="H412" s="56">
        <f t="shared" si="99"/>
        <v>3311.1458333333339</v>
      </c>
    </row>
    <row r="413" spans="1:8" x14ac:dyDescent="0.25">
      <c r="A413" s="15">
        <v>235</v>
      </c>
      <c r="B413" s="33" t="s">
        <v>402</v>
      </c>
      <c r="C413" s="33" t="s">
        <v>69</v>
      </c>
      <c r="D413" s="123">
        <f>(50/12)*2.5</f>
        <v>10.416666666666668</v>
      </c>
      <c r="E413" s="55">
        <v>317.87</v>
      </c>
      <c r="F413" s="56">
        <f t="shared" si="103"/>
        <v>3311.1458333333339</v>
      </c>
      <c r="G413" s="56"/>
      <c r="H413" s="56">
        <f t="shared" si="99"/>
        <v>3311.1458333333339</v>
      </c>
    </row>
    <row r="414" spans="1:8" x14ac:dyDescent="0.25">
      <c r="A414" s="15">
        <v>290</v>
      </c>
      <c r="B414" s="33" t="s">
        <v>403</v>
      </c>
      <c r="C414" s="33" t="s">
        <v>69</v>
      </c>
      <c r="D414" s="123">
        <f>(50/12)*2.5</f>
        <v>10.416666666666668</v>
      </c>
      <c r="E414" s="55">
        <v>317.87</v>
      </c>
      <c r="F414" s="56">
        <f>D414*E414</f>
        <v>3311.1458333333339</v>
      </c>
      <c r="G414" s="56"/>
      <c r="H414" s="56">
        <f t="shared" si="99"/>
        <v>3311.1458333333339</v>
      </c>
    </row>
    <row r="415" spans="1:8" x14ac:dyDescent="0.25">
      <c r="A415" s="15">
        <v>231</v>
      </c>
      <c r="B415" s="33" t="s">
        <v>148</v>
      </c>
      <c r="C415" s="33" t="s">
        <v>91</v>
      </c>
      <c r="D415" s="132">
        <v>12.5</v>
      </c>
      <c r="E415" s="55">
        <v>317.87</v>
      </c>
      <c r="F415" s="56">
        <f t="shared" ref="F415" si="104">D415*E415</f>
        <v>3973.375</v>
      </c>
      <c r="G415" s="56"/>
      <c r="H415" s="56">
        <f t="shared" si="99"/>
        <v>3973.375</v>
      </c>
    </row>
    <row r="416" spans="1:8" x14ac:dyDescent="0.25">
      <c r="A416" s="13">
        <v>217</v>
      </c>
      <c r="B416" s="27" t="s">
        <v>211</v>
      </c>
      <c r="C416" s="27" t="s">
        <v>91</v>
      </c>
      <c r="D416" s="133"/>
      <c r="E416" s="68"/>
      <c r="F416" s="69"/>
      <c r="G416" s="69"/>
      <c r="H416" s="69">
        <f t="shared" si="99"/>
        <v>0</v>
      </c>
    </row>
    <row r="417" spans="1:8" x14ac:dyDescent="0.25">
      <c r="A417" s="13">
        <v>216</v>
      </c>
      <c r="B417" s="53" t="s">
        <v>211</v>
      </c>
      <c r="C417" s="27" t="s">
        <v>91</v>
      </c>
      <c r="D417" s="133"/>
      <c r="E417" s="68"/>
      <c r="F417" s="69"/>
      <c r="G417" s="69"/>
      <c r="H417" s="69">
        <f t="shared" si="99"/>
        <v>0</v>
      </c>
    </row>
    <row r="418" spans="1:8" x14ac:dyDescent="0.25">
      <c r="A418" s="10">
        <v>241</v>
      </c>
      <c r="B418" s="27" t="s">
        <v>211</v>
      </c>
      <c r="C418" s="28" t="s">
        <v>284</v>
      </c>
      <c r="D418" s="133"/>
      <c r="E418" s="68"/>
      <c r="F418" s="69"/>
      <c r="G418" s="69"/>
      <c r="H418" s="69">
        <f t="shared" si="99"/>
        <v>0</v>
      </c>
    </row>
    <row r="419" spans="1:8" x14ac:dyDescent="0.25">
      <c r="A419" s="17">
        <v>221</v>
      </c>
      <c r="B419" s="33" t="s">
        <v>225</v>
      </c>
      <c r="C419" s="33" t="s">
        <v>91</v>
      </c>
      <c r="D419" s="132">
        <v>12.5</v>
      </c>
      <c r="E419" s="55">
        <v>317.87</v>
      </c>
      <c r="F419" s="56">
        <f t="shared" ref="F419:F425" si="105">D419*E419</f>
        <v>3973.375</v>
      </c>
      <c r="G419" s="56"/>
      <c r="H419" s="56">
        <f t="shared" si="99"/>
        <v>3973.375</v>
      </c>
    </row>
    <row r="420" spans="1:8" x14ac:dyDescent="0.25">
      <c r="A420" s="17">
        <v>224</v>
      </c>
      <c r="B420" s="33" t="s">
        <v>117</v>
      </c>
      <c r="C420" s="43" t="s">
        <v>91</v>
      </c>
      <c r="D420" s="132">
        <v>12.5</v>
      </c>
      <c r="E420" s="58">
        <v>317.87</v>
      </c>
      <c r="F420" s="59">
        <f t="shared" si="105"/>
        <v>3973.375</v>
      </c>
      <c r="G420" s="59"/>
      <c r="H420" s="56">
        <f t="shared" si="99"/>
        <v>3973.375</v>
      </c>
    </row>
    <row r="421" spans="1:8" x14ac:dyDescent="0.25">
      <c r="A421" s="17">
        <v>225</v>
      </c>
      <c r="B421" s="33" t="s">
        <v>232</v>
      </c>
      <c r="C421" s="33" t="s">
        <v>91</v>
      </c>
      <c r="D421" s="132">
        <v>12.5</v>
      </c>
      <c r="E421" s="55">
        <v>317.87</v>
      </c>
      <c r="F421" s="56">
        <f t="shared" si="105"/>
        <v>3973.375</v>
      </c>
      <c r="G421" s="56"/>
      <c r="H421" s="56">
        <f t="shared" si="99"/>
        <v>3973.375</v>
      </c>
    </row>
    <row r="422" spans="1:8" x14ac:dyDescent="0.25">
      <c r="A422" s="17">
        <v>226</v>
      </c>
      <c r="B422" s="33" t="s">
        <v>60</v>
      </c>
      <c r="C422" s="43" t="s">
        <v>91</v>
      </c>
      <c r="D422" s="132">
        <v>12.5</v>
      </c>
      <c r="E422" s="55">
        <v>317.87</v>
      </c>
      <c r="F422" s="56">
        <f t="shared" si="105"/>
        <v>3973.375</v>
      </c>
      <c r="G422" s="56"/>
      <c r="H422" s="56">
        <f t="shared" si="99"/>
        <v>3973.375</v>
      </c>
    </row>
    <row r="423" spans="1:8" x14ac:dyDescent="0.25">
      <c r="A423" s="17">
        <v>227</v>
      </c>
      <c r="B423" s="33" t="s">
        <v>49</v>
      </c>
      <c r="C423" s="43" t="s">
        <v>91</v>
      </c>
      <c r="D423" s="132">
        <v>12.5</v>
      </c>
      <c r="E423" s="58">
        <v>317.87</v>
      </c>
      <c r="F423" s="59">
        <f t="shared" si="105"/>
        <v>3973.375</v>
      </c>
      <c r="G423" s="59"/>
      <c r="H423" s="56">
        <f t="shared" si="99"/>
        <v>3973.375</v>
      </c>
    </row>
    <row r="424" spans="1:8" x14ac:dyDescent="0.25">
      <c r="A424" s="17">
        <v>228</v>
      </c>
      <c r="B424" s="33" t="s">
        <v>50</v>
      </c>
      <c r="C424" s="43" t="s">
        <v>91</v>
      </c>
      <c r="D424" s="132">
        <v>12.5</v>
      </c>
      <c r="E424" s="58">
        <v>317.87</v>
      </c>
      <c r="F424" s="59">
        <f t="shared" si="105"/>
        <v>3973.375</v>
      </c>
      <c r="G424" s="59"/>
      <c r="H424" s="56">
        <f t="shared" si="99"/>
        <v>3973.375</v>
      </c>
    </row>
    <row r="425" spans="1:8" x14ac:dyDescent="0.25">
      <c r="A425" s="15">
        <v>229</v>
      </c>
      <c r="B425" s="33" t="s">
        <v>296</v>
      </c>
      <c r="C425" s="33" t="s">
        <v>91</v>
      </c>
      <c r="D425" s="132">
        <v>12.5</v>
      </c>
      <c r="E425" s="55">
        <v>317.87</v>
      </c>
      <c r="F425" s="56">
        <f>D425*E425</f>
        <v>3973.375</v>
      </c>
      <c r="G425" s="56"/>
      <c r="H425" s="56">
        <f t="shared" si="99"/>
        <v>3973.375</v>
      </c>
    </row>
    <row r="426" spans="1:8" x14ac:dyDescent="0.25">
      <c r="A426" s="17">
        <v>230</v>
      </c>
      <c r="B426" s="33" t="s">
        <v>53</v>
      </c>
      <c r="C426" s="43" t="s">
        <v>91</v>
      </c>
      <c r="D426" s="132">
        <v>12.5</v>
      </c>
      <c r="E426" s="58">
        <v>317.87</v>
      </c>
      <c r="F426" s="59">
        <f t="shared" ref="F426:F438" si="106">D426*E426</f>
        <v>3973.375</v>
      </c>
      <c r="G426" s="59"/>
      <c r="H426" s="56">
        <f t="shared" si="99"/>
        <v>3973.375</v>
      </c>
    </row>
    <row r="427" spans="1:8" x14ac:dyDescent="0.25">
      <c r="A427" s="17">
        <v>232</v>
      </c>
      <c r="B427" s="33" t="s">
        <v>120</v>
      </c>
      <c r="C427" s="43" t="s">
        <v>91</v>
      </c>
      <c r="D427" s="132">
        <v>12.5</v>
      </c>
      <c r="E427" s="58">
        <v>317.87</v>
      </c>
      <c r="F427" s="59">
        <f t="shared" si="106"/>
        <v>3973.375</v>
      </c>
      <c r="G427" s="59"/>
      <c r="H427" s="56">
        <f t="shared" si="99"/>
        <v>3973.375</v>
      </c>
    </row>
    <row r="428" spans="1:8" x14ac:dyDescent="0.25">
      <c r="A428" s="17">
        <v>234</v>
      </c>
      <c r="B428" s="33" t="s">
        <v>131</v>
      </c>
      <c r="C428" s="43" t="s">
        <v>91</v>
      </c>
      <c r="D428" s="132">
        <v>12.5</v>
      </c>
      <c r="E428" s="58">
        <v>317.87</v>
      </c>
      <c r="F428" s="59">
        <f t="shared" si="106"/>
        <v>3973.375</v>
      </c>
      <c r="G428" s="59"/>
      <c r="H428" s="56">
        <f t="shared" si="99"/>
        <v>3973.375</v>
      </c>
    </row>
    <row r="429" spans="1:8" ht="36" x14ac:dyDescent="0.25">
      <c r="A429" s="17">
        <v>236</v>
      </c>
      <c r="B429" s="33" t="s">
        <v>47</v>
      </c>
      <c r="C429" s="43" t="s">
        <v>90</v>
      </c>
      <c r="D429" s="132">
        <v>12.5</v>
      </c>
      <c r="E429" s="58">
        <v>401.66</v>
      </c>
      <c r="F429" s="59">
        <f t="shared" si="106"/>
        <v>5020.75</v>
      </c>
      <c r="G429" s="59"/>
      <c r="H429" s="56">
        <f t="shared" si="99"/>
        <v>5020.75</v>
      </c>
    </row>
    <row r="430" spans="1:8" ht="24" x14ac:dyDescent="0.25">
      <c r="A430" s="15">
        <v>287</v>
      </c>
      <c r="B430" s="42" t="s">
        <v>391</v>
      </c>
      <c r="C430" s="43" t="s">
        <v>392</v>
      </c>
      <c r="D430" s="132">
        <v>12.5</v>
      </c>
      <c r="E430" s="24">
        <v>263.56</v>
      </c>
      <c r="F430" s="24">
        <f>D430*E430</f>
        <v>3294.5</v>
      </c>
      <c r="G430" s="24"/>
      <c r="H430" s="56">
        <f t="shared" si="99"/>
        <v>3294.5</v>
      </c>
    </row>
    <row r="431" spans="1:8" ht="24" x14ac:dyDescent="0.25">
      <c r="A431" s="15">
        <v>261</v>
      </c>
      <c r="B431" s="33" t="s">
        <v>320</v>
      </c>
      <c r="C431" s="33" t="s">
        <v>135</v>
      </c>
      <c r="D431" s="132">
        <v>12.5</v>
      </c>
      <c r="E431" s="55">
        <v>317.87</v>
      </c>
      <c r="F431" s="56">
        <f t="shared" ref="F431:F433" si="107">D431*E431</f>
        <v>3973.375</v>
      </c>
      <c r="G431" s="56"/>
      <c r="H431" s="56">
        <f t="shared" si="99"/>
        <v>3973.375</v>
      </c>
    </row>
    <row r="432" spans="1:8" ht="24" x14ac:dyDescent="0.25">
      <c r="A432" s="17">
        <v>237</v>
      </c>
      <c r="B432" s="33" t="s">
        <v>242</v>
      </c>
      <c r="C432" s="33" t="s">
        <v>135</v>
      </c>
      <c r="D432" s="132">
        <v>12.5</v>
      </c>
      <c r="E432" s="55">
        <v>317.87</v>
      </c>
      <c r="F432" s="56">
        <f t="shared" si="107"/>
        <v>3973.375</v>
      </c>
      <c r="G432" s="56"/>
      <c r="H432" s="56">
        <f t="shared" si="99"/>
        <v>3973.375</v>
      </c>
    </row>
    <row r="433" spans="1:8" ht="24" x14ac:dyDescent="0.25">
      <c r="A433" s="15">
        <v>246</v>
      </c>
      <c r="B433" s="33" t="s">
        <v>299</v>
      </c>
      <c r="C433" s="33" t="s">
        <v>135</v>
      </c>
      <c r="D433" s="132">
        <v>12.5</v>
      </c>
      <c r="E433" s="55">
        <v>317.87</v>
      </c>
      <c r="F433" s="56">
        <f t="shared" si="107"/>
        <v>3973.375</v>
      </c>
      <c r="G433" s="56"/>
      <c r="H433" s="56">
        <f t="shared" si="99"/>
        <v>3973.375</v>
      </c>
    </row>
    <row r="434" spans="1:8" ht="24" x14ac:dyDescent="0.25">
      <c r="A434" s="13">
        <v>238</v>
      </c>
      <c r="B434" s="27" t="s">
        <v>211</v>
      </c>
      <c r="C434" s="27" t="s">
        <v>135</v>
      </c>
      <c r="D434" s="133"/>
      <c r="E434" s="68"/>
      <c r="F434" s="69"/>
      <c r="G434" s="69"/>
      <c r="H434" s="69">
        <f t="shared" si="99"/>
        <v>0</v>
      </c>
    </row>
    <row r="435" spans="1:8" ht="24" x14ac:dyDescent="0.25">
      <c r="A435" s="17">
        <v>239</v>
      </c>
      <c r="B435" s="33" t="s">
        <v>214</v>
      </c>
      <c r="C435" s="43" t="s">
        <v>135</v>
      </c>
      <c r="D435" s="132">
        <v>12.5</v>
      </c>
      <c r="E435" s="58">
        <v>317.87</v>
      </c>
      <c r="F435" s="59">
        <f t="shared" ref="F435:F438" si="108">D435*E435</f>
        <v>3973.375</v>
      </c>
      <c r="G435" s="59"/>
      <c r="H435" s="56">
        <f t="shared" si="99"/>
        <v>3973.375</v>
      </c>
    </row>
    <row r="436" spans="1:8" x14ac:dyDescent="0.2">
      <c r="A436" s="1"/>
      <c r="B436" s="6"/>
      <c r="C436" s="6"/>
      <c r="D436" s="108"/>
      <c r="E436" s="108"/>
      <c r="F436" s="5">
        <f>SUM(F397:F435)</f>
        <v>144722.1875</v>
      </c>
      <c r="G436" s="5"/>
      <c r="H436" s="5">
        <f>SUM(H397:H435)</f>
        <v>144722.1875</v>
      </c>
    </row>
    <row r="437" spans="1:8" ht="15.75" thickBot="1" x14ac:dyDescent="0.3">
      <c r="A437"/>
      <c r="B437"/>
      <c r="C437"/>
      <c r="D437" s="134"/>
      <c r="E437"/>
      <c r="F437"/>
      <c r="G437"/>
      <c r="H437"/>
    </row>
    <row r="438" spans="1:8" ht="15.75" thickBot="1" x14ac:dyDescent="0.3">
      <c r="A438"/>
      <c r="B438"/>
      <c r="C438"/>
      <c r="D438" s="109" t="s">
        <v>275</v>
      </c>
      <c r="E438" s="114"/>
      <c r="F438" s="100">
        <f>F436+F393+F387+F375+F366+F357+F350+F339+F314+F303+F296+F290+F243+F230+F215+F205+F191+F177+F163+F156+F149+F137+F121+F111+F103+F96+F91+F85+F79+F59+F52+F44+F33+F22</f>
        <v>1161154.2083333335</v>
      </c>
      <c r="G438" s="100">
        <f>G436+G393+G387+G375+G366+G357+G350+G339+G314+G303+G296+G290+G243+G230+G215+G205+G191+G177+G163+G156+G149+G137+G121+G111+G103+G96+G91+G85+G79+G59+G52+G44+G33+G22</f>
        <v>0</v>
      </c>
      <c r="H438" s="101">
        <f>H436+H393+H387+H375+H366+H357+H350+H339+H314+H303+H296+H290+H243+H230+H215+H220+H205+H191+H177+H163+H156+H149+H137+H121+H111+H103+H96+H91+H85+H79+H59+H52+H44+H33+H22</f>
        <v>1163909.75</v>
      </c>
    </row>
  </sheetData>
  <mergeCells count="41">
    <mergeCell ref="D436:E436"/>
    <mergeCell ref="A359:H359"/>
    <mergeCell ref="A369:H369"/>
    <mergeCell ref="A378:H378"/>
    <mergeCell ref="A389:H389"/>
    <mergeCell ref="A395:H395"/>
    <mergeCell ref="A299:H299"/>
    <mergeCell ref="A305:H305"/>
    <mergeCell ref="A316:H316"/>
    <mergeCell ref="A341:H341"/>
    <mergeCell ref="A352:H352"/>
    <mergeCell ref="A217:H217"/>
    <mergeCell ref="A223:H223"/>
    <mergeCell ref="A233:H233"/>
    <mergeCell ref="A245:H245"/>
    <mergeCell ref="A292:H292"/>
    <mergeCell ref="A158:H158"/>
    <mergeCell ref="A165:H165"/>
    <mergeCell ref="A180:H180"/>
    <mergeCell ref="A193:H193"/>
    <mergeCell ref="A207:H207"/>
    <mergeCell ref="A105:H105"/>
    <mergeCell ref="A113:H113"/>
    <mergeCell ref="A123:H123"/>
    <mergeCell ref="A139:H139"/>
    <mergeCell ref="A151:H151"/>
    <mergeCell ref="A61:H61"/>
    <mergeCell ref="A81:H81"/>
    <mergeCell ref="A87:H87"/>
    <mergeCell ref="A92:H92"/>
    <mergeCell ref="A98:H98"/>
    <mergeCell ref="A9:H9"/>
    <mergeCell ref="A24:H24"/>
    <mergeCell ref="A35:H35"/>
    <mergeCell ref="A46:H46"/>
    <mergeCell ref="A54:H54"/>
    <mergeCell ref="A1:H1"/>
    <mergeCell ref="A2:H2"/>
    <mergeCell ref="A5:H5"/>
    <mergeCell ref="A7:H7"/>
    <mergeCell ref="D438:E438"/>
  </mergeCells>
  <phoneticPr fontId="3" type="noConversion"/>
  <pageMargins left="0.24" right="0" top="0.43306977252843398" bottom="0.25" header="0.51180993000874897" footer="0.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ADMINISTRATIVO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2022-01-13T16:52:18Z</cp:lastPrinted>
  <dcterms:created xsi:type="dcterms:W3CDTF">2012-09-01T00:58:13Z</dcterms:created>
  <dcterms:modified xsi:type="dcterms:W3CDTF">2022-01-27T17:46:36Z</dcterms:modified>
</cp:coreProperties>
</file>